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IGMA-NAS01\sigma\shizuoka\P_玉城\981）赤嶺課長⇔玉城やりとり\"/>
    </mc:Choice>
  </mc:AlternateContent>
  <xr:revisionPtr revIDLastSave="0" documentId="13_ncr:1_{90E75581-C3C8-4D76-B672-D8CA293945FD}" xr6:coauthVersionLast="47" xr6:coauthVersionMax="47" xr10:uidLastSave="{00000000-0000-0000-0000-000000000000}"/>
  <bookViews>
    <workbookView xWindow="2595" yWindow="1125" windowWidth="24285" windowHeight="14310" xr2:uid="{F904AD5D-B953-4EAF-A16C-D824DC676469}"/>
  </bookViews>
  <sheets>
    <sheet name="求人票入力フォーム" sheetId="12" r:id="rId1"/>
    <sheet name="直接雇用時の雇用条件" sheetId="13" r:id="rId2"/>
  </sheets>
  <definedNames>
    <definedName name="_xlnm.Print_Area" localSheetId="0">求人票入力フォーム!$D$73:$S$98</definedName>
    <definedName name="_xlnm.Print_Area" localSheetId="1">直接雇用時の雇用条件!$D$105:$S$137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0" i="13" l="1"/>
  <c r="G110" i="13"/>
  <c r="L94" i="12"/>
  <c r="G94" i="12"/>
  <c r="O93" i="12"/>
  <c r="G93" i="12"/>
  <c r="O91" i="12"/>
  <c r="G88" i="12"/>
  <c r="G81" i="12"/>
  <c r="G137" i="13"/>
  <c r="G135" i="13"/>
  <c r="G134" i="13"/>
  <c r="G133" i="13"/>
  <c r="G132" i="13"/>
  <c r="K131" i="13"/>
  <c r="G131" i="13"/>
  <c r="G130" i="13"/>
  <c r="G128" i="13"/>
  <c r="L127" i="13"/>
  <c r="G127" i="13"/>
  <c r="G126" i="13"/>
  <c r="G123" i="13"/>
  <c r="G124" i="13"/>
  <c r="G125" i="13"/>
  <c r="G122" i="13"/>
  <c r="G121" i="13"/>
  <c r="N120" i="13"/>
  <c r="L120" i="13"/>
  <c r="I120" i="13"/>
  <c r="G120" i="13"/>
  <c r="O118" i="13"/>
  <c r="L118" i="13"/>
  <c r="H118" i="13"/>
  <c r="G118" i="13"/>
  <c r="R117" i="13"/>
  <c r="O117" i="13"/>
  <c r="Q116" i="13"/>
  <c r="P116" i="13"/>
  <c r="O116" i="13"/>
  <c r="P115" i="13"/>
  <c r="Q115" i="13"/>
  <c r="R115" i="13"/>
  <c r="S115" i="13"/>
  <c r="O115" i="13"/>
  <c r="O114" i="13"/>
  <c r="O113" i="13"/>
  <c r="O112" i="13"/>
  <c r="O111" i="13"/>
  <c r="G117" i="13"/>
  <c r="G115" i="13"/>
  <c r="G114" i="13"/>
  <c r="G113" i="13"/>
  <c r="G111" i="13"/>
  <c r="G112" i="13"/>
  <c r="P109" i="13"/>
  <c r="G109" i="13"/>
  <c r="S106" i="13"/>
  <c r="G98" i="12"/>
  <c r="G97" i="12"/>
  <c r="O89" i="12"/>
  <c r="G89" i="12"/>
  <c r="G87" i="12"/>
  <c r="G86" i="12"/>
  <c r="G85" i="12"/>
  <c r="O82" i="12"/>
  <c r="G82" i="12"/>
  <c r="G80" i="12"/>
  <c r="G79" i="12"/>
  <c r="G78" i="12"/>
</calcChain>
</file>

<file path=xl/sharedStrings.xml><?xml version="1.0" encoding="utf-8"?>
<sst xmlns="http://schemas.openxmlformats.org/spreadsheetml/2006/main" count="282" uniqueCount="183">
  <si>
    <t>フリガナ</t>
    <phoneticPr fontId="2"/>
  </si>
  <si>
    <t>使用者名</t>
    <rPh sb="0" eb="3">
      <t>シヨウシャ</t>
    </rPh>
    <rPh sb="3" eb="4">
      <t>メイ</t>
    </rPh>
    <phoneticPr fontId="2"/>
  </si>
  <si>
    <t>▼</t>
    <phoneticPr fontId="2"/>
  </si>
  <si>
    <t>日</t>
    <rPh sb="0" eb="1">
      <t>ニチ</t>
    </rPh>
    <phoneticPr fontId="2"/>
  </si>
  <si>
    <t>その他</t>
  </si>
  <si>
    <t>Vol.1.01</t>
    <phoneticPr fontId="2"/>
  </si>
  <si>
    <t>①　事業所名称を
　　入力してください。</t>
    <rPh sb="2" eb="5">
      <t>ジギョウショ</t>
    </rPh>
    <rPh sb="5" eb="7">
      <t>メイショウ</t>
    </rPh>
    <rPh sb="11" eb="13">
      <t>ニュウリョク</t>
    </rPh>
    <phoneticPr fontId="2"/>
  </si>
  <si>
    <t>②　所在地を
　　入力してください。</t>
    <rPh sb="2" eb="5">
      <t>ショザイチ</t>
    </rPh>
    <rPh sb="9" eb="11">
      <t>ニュウリョク</t>
    </rPh>
    <phoneticPr fontId="2"/>
  </si>
  <si>
    <t>郵便番号</t>
    <rPh sb="0" eb="4">
      <t>ユウビンバンゴウ</t>
    </rPh>
    <phoneticPr fontId="2"/>
  </si>
  <si>
    <t>420-0857</t>
    <phoneticPr fontId="2"/>
  </si>
  <si>
    <t>社会福祉法人　東海道福祉協会</t>
    <rPh sb="0" eb="6">
      <t>シャカイフクシホウジン</t>
    </rPh>
    <rPh sb="7" eb="10">
      <t>トウカイドウ</t>
    </rPh>
    <rPh sb="10" eb="12">
      <t>フクシ</t>
    </rPh>
    <rPh sb="12" eb="14">
      <t>キョウカイ</t>
    </rPh>
    <phoneticPr fontId="2"/>
  </si>
  <si>
    <t>シャカイフクシホウジン　トウカイドウフクシキョウカイ</t>
    <phoneticPr fontId="2"/>
  </si>
  <si>
    <t>住所</t>
    <rPh sb="0" eb="2">
      <t>ジュウショ</t>
    </rPh>
    <phoneticPr fontId="2"/>
  </si>
  <si>
    <t>＜事業者情報＞</t>
    <rPh sb="1" eb="4">
      <t>ジギョウシャ</t>
    </rPh>
    <rPh sb="4" eb="6">
      <t>ジョウホウ</t>
    </rPh>
    <phoneticPr fontId="2"/>
  </si>
  <si>
    <t>③　電話番号/FAX番号を
　　入力してください。</t>
    <rPh sb="2" eb="6">
      <t>デンワバンゴウ</t>
    </rPh>
    <rPh sb="10" eb="12">
      <t>バンゴウ</t>
    </rPh>
    <rPh sb="16" eb="18">
      <t>ニュウリョク</t>
    </rPh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</si>
  <si>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</si>
  <si>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</si>
  <si>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054-272-0072</t>
    <phoneticPr fontId="2"/>
  </si>
  <si>
    <t>054-272-1130</t>
    <phoneticPr fontId="2"/>
  </si>
  <si>
    <t>＜求人施設情報＞</t>
    <rPh sb="1" eb="3">
      <t>キュウジン</t>
    </rPh>
    <rPh sb="3" eb="5">
      <t>シセツ</t>
    </rPh>
    <rPh sb="5" eb="7">
      <t>ジョウホウ</t>
    </rPh>
    <phoneticPr fontId="2"/>
  </si>
  <si>
    <t>ホームヘルパートウカイドウ</t>
    <phoneticPr fontId="2"/>
  </si>
  <si>
    <t>ホームヘルパー東海道</t>
    <rPh sb="7" eb="10">
      <t>トウカイドウ</t>
    </rPh>
    <phoneticPr fontId="2"/>
  </si>
  <si>
    <t>①　施設名称を
　　入力してください。</t>
    <rPh sb="2" eb="4">
      <t>シセツ</t>
    </rPh>
    <rPh sb="4" eb="6">
      <t>メイショウ</t>
    </rPh>
    <rPh sb="10" eb="12">
      <t>ニュウリョク</t>
    </rPh>
    <phoneticPr fontId="2"/>
  </si>
  <si>
    <t>駿河　太郎</t>
    <rPh sb="0" eb="2">
      <t>スルガ</t>
    </rPh>
    <rPh sb="3" eb="5">
      <t>タロウ</t>
    </rPh>
    <phoneticPr fontId="2"/>
  </si>
  <si>
    <t>＜業務内容情報＞</t>
    <rPh sb="1" eb="5">
      <t>ギョウムナイヨウ</t>
    </rPh>
    <rPh sb="5" eb="7">
      <t>ジョウホウ</t>
    </rPh>
    <phoneticPr fontId="2"/>
  </si>
  <si>
    <t>業務名</t>
    <rPh sb="0" eb="3">
      <t>ギョウムメイ</t>
    </rPh>
    <phoneticPr fontId="2"/>
  </si>
  <si>
    <t>法人全体</t>
    <rPh sb="0" eb="4">
      <t>ホウジンゼンタイ</t>
    </rPh>
    <phoneticPr fontId="2"/>
  </si>
  <si>
    <t>人</t>
    <rPh sb="0" eb="1">
      <t>ニン</t>
    </rPh>
    <phoneticPr fontId="2"/>
  </si>
  <si>
    <t>※選択式</t>
    <rPh sb="1" eb="4">
      <t>センタクシキ</t>
    </rPh>
    <phoneticPr fontId="2"/>
  </si>
  <si>
    <t>無</t>
  </si>
  <si>
    <t>ここまでの情報で複数での雇用形態、雇用条件がある場合はお手数ですが、雇用形態、雇用条件ごとご記載ください。</t>
    <rPh sb="5" eb="7">
      <t>ジョウホウ</t>
    </rPh>
    <rPh sb="8" eb="10">
      <t>フクスウ</t>
    </rPh>
    <rPh sb="12" eb="14">
      <t>コヨウ</t>
    </rPh>
    <rPh sb="14" eb="16">
      <t>ケイタイ</t>
    </rPh>
    <rPh sb="17" eb="21">
      <t>コヨウジョウケン</t>
    </rPh>
    <rPh sb="24" eb="26">
      <t>バアイ</t>
    </rPh>
    <rPh sb="28" eb="30">
      <t>テスウ</t>
    </rPh>
    <rPh sb="34" eb="38">
      <t>コヨウケイタイ</t>
    </rPh>
    <rPh sb="39" eb="41">
      <t>コヨウ</t>
    </rPh>
    <rPh sb="41" eb="43">
      <t>ジョウケン</t>
    </rPh>
    <rPh sb="46" eb="48">
      <t>キサイ</t>
    </rPh>
    <phoneticPr fontId="2"/>
  </si>
  <si>
    <t>ここまでの情報で複数での雇用形態、雇用条件がある場合はお手数ですが、このシートをコピーし雇用形態、雇用条件ごとご記載ください。</t>
    <rPh sb="5" eb="7">
      <t>ジョウホウ</t>
    </rPh>
    <rPh sb="8" eb="10">
      <t>フクスウ</t>
    </rPh>
    <rPh sb="12" eb="14">
      <t>コヨウ</t>
    </rPh>
    <rPh sb="14" eb="16">
      <t>ケイタイ</t>
    </rPh>
    <rPh sb="17" eb="21">
      <t>コヨウジョウケン</t>
    </rPh>
    <rPh sb="24" eb="26">
      <t>バアイ</t>
    </rPh>
    <rPh sb="28" eb="30">
      <t>テスウ</t>
    </rPh>
    <rPh sb="44" eb="48">
      <t>コヨウケイタイ</t>
    </rPh>
    <rPh sb="49" eb="51">
      <t>コヨウ</t>
    </rPh>
    <rPh sb="51" eb="53">
      <t>ジョウケン</t>
    </rPh>
    <rPh sb="56" eb="58">
      <t>キサイ</t>
    </rPh>
    <phoneticPr fontId="2"/>
  </si>
  <si>
    <t>＜事業所情報＞</t>
    <rPh sb="1" eb="4">
      <t>ジギョウショ</t>
    </rPh>
    <rPh sb="4" eb="6">
      <t>ジョウホウ</t>
    </rPh>
    <phoneticPr fontId="2"/>
  </si>
  <si>
    <t>事業所名称</t>
    <rPh sb="0" eb="3">
      <t>ジギョウショ</t>
    </rPh>
    <rPh sb="3" eb="5">
      <t>メイショウ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</si>
  <si>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</si>
  <si>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</si>
  <si>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</si>
  <si>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＜施設情報＞</t>
    <rPh sb="1" eb="3">
      <t>シセツ</t>
    </rPh>
    <rPh sb="3" eb="5">
      <t>ジョウホウ</t>
    </rPh>
    <phoneticPr fontId="2"/>
  </si>
  <si>
    <t>施設名称</t>
    <rPh sb="0" eb="4">
      <t>シセツメイショウ</t>
    </rPh>
    <phoneticPr fontId="2"/>
  </si>
  <si>
    <t>＜業務内容等情報＞</t>
    <rPh sb="1" eb="3">
      <t>ギョウム</t>
    </rPh>
    <rPh sb="3" eb="5">
      <t>ナイヨウ</t>
    </rPh>
    <rPh sb="5" eb="6">
      <t>トウ</t>
    </rPh>
    <rPh sb="6" eb="8">
      <t>ジョウホウ</t>
    </rPh>
    <phoneticPr fontId="2"/>
  </si>
  <si>
    <t>＜業務内容等情報＞</t>
    <rPh sb="1" eb="5">
      <t>ギョウムナイヨウ</t>
    </rPh>
    <rPh sb="5" eb="6">
      <t>トウ</t>
    </rPh>
    <rPh sb="6" eb="8">
      <t>ジョウホウ</t>
    </rPh>
    <phoneticPr fontId="2"/>
  </si>
  <si>
    <t>業務内容</t>
    <rPh sb="0" eb="4">
      <t>ギョウムナイヨウ</t>
    </rPh>
    <phoneticPr fontId="2"/>
  </si>
  <si>
    <t>就業場所
情報</t>
    <rPh sb="0" eb="4">
      <t>シュウギョウバショ</t>
    </rPh>
    <rPh sb="5" eb="7">
      <t>ジョウホウ</t>
    </rPh>
    <phoneticPr fontId="2"/>
  </si>
  <si>
    <t>業務詳細</t>
    <rPh sb="0" eb="4">
      <t>ギョウムショウサイ</t>
    </rPh>
    <phoneticPr fontId="2"/>
  </si>
  <si>
    <t>求人票入力フォーム　直接雇用時の雇用条件</t>
    <rPh sb="0" eb="3">
      <t>キュウジンヒョウ</t>
    </rPh>
    <rPh sb="3" eb="5">
      <t>ニュウリョク</t>
    </rPh>
    <rPh sb="10" eb="15">
      <t>チョクセツコヨウドキ</t>
    </rPh>
    <rPh sb="16" eb="20">
      <t>コヨウジョウケン</t>
    </rPh>
    <phoneticPr fontId="2"/>
  </si>
  <si>
    <t>就業条件</t>
    <rPh sb="0" eb="4">
      <t>シュウギョウジョウケン</t>
    </rPh>
    <phoneticPr fontId="2"/>
  </si>
  <si>
    <t>※その他選択の場合は、詳細を記入。</t>
    <rPh sb="3" eb="6">
      <t>タセンタク</t>
    </rPh>
    <rPh sb="7" eb="9">
      <t>バアイ</t>
    </rPh>
    <rPh sb="11" eb="13">
      <t>ショウサイ</t>
    </rPh>
    <rPh sb="14" eb="16">
      <t>キニュウ</t>
    </rPh>
    <phoneticPr fontId="2"/>
  </si>
  <si>
    <t>パート</t>
  </si>
  <si>
    <t>②　就業時間を
　　入力してください。</t>
    <rPh sb="2" eb="6">
      <t>シュウギョウジカン</t>
    </rPh>
    <rPh sb="10" eb="12">
      <t>ニュウリョク</t>
    </rPh>
    <phoneticPr fontId="2"/>
  </si>
  <si>
    <t>①　就業条件を入力してください。</t>
    <rPh sb="2" eb="6">
      <t>シュウギョウジョウケン</t>
    </rPh>
    <rPh sb="7" eb="8">
      <t>チカラ</t>
    </rPh>
    <phoneticPr fontId="2"/>
  </si>
  <si>
    <t>就業</t>
    <rPh sb="0" eb="2">
      <t>シュウギョウ</t>
    </rPh>
    <phoneticPr fontId="2"/>
  </si>
  <si>
    <t>時</t>
    <rPh sb="0" eb="1">
      <t>ジ</t>
    </rPh>
    <phoneticPr fontId="2"/>
  </si>
  <si>
    <t>分～</t>
    <rPh sb="0" eb="1">
      <t>フン</t>
    </rPh>
    <phoneticPr fontId="2"/>
  </si>
  <si>
    <t>分</t>
    <rPh sb="0" eb="1">
      <t>フン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</si>
  <si>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</si>
  <si>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</si>
  <si>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</si>
  <si>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</si>
  <si>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契約期間</t>
    <rPh sb="0" eb="4">
      <t>ケイヤクキカン</t>
    </rPh>
    <phoneticPr fontId="2"/>
  </si>
  <si>
    <t>有</t>
  </si>
  <si>
    <t>または</t>
    <phoneticPr fontId="2"/>
  </si>
  <si>
    <t>分の間の</t>
    <rPh sb="0" eb="1">
      <t>フン</t>
    </rPh>
    <rPh sb="2" eb="3">
      <t>アイダ</t>
    </rPh>
    <phoneticPr fontId="2"/>
  </si>
  <si>
    <t>時間以上/週</t>
    <rPh sb="0" eb="4">
      <t>ジカンイジョウ</t>
    </rPh>
    <rPh sb="5" eb="6">
      <t>シュウ</t>
    </rPh>
    <phoneticPr fontId="2"/>
  </si>
  <si>
    <t>日以上</t>
    <rPh sb="0" eb="3">
      <t>ニチイジョウ</t>
    </rPh>
    <phoneticPr fontId="2"/>
  </si>
  <si>
    <t>月</t>
    <rPh sb="0" eb="1">
      <t>ツキ</t>
    </rPh>
    <phoneticPr fontId="2"/>
  </si>
  <si>
    <t>日／</t>
    <rPh sb="0" eb="1">
      <t>ニチ</t>
    </rPh>
    <phoneticPr fontId="2"/>
  </si>
  <si>
    <t>その他（</t>
    <rPh sb="2" eb="3">
      <t>タ</t>
    </rPh>
    <phoneticPr fontId="2"/>
  </si>
  <si>
    <t>）応相談</t>
    <rPh sb="1" eb="4">
      <t>オウソウダン</t>
    </rPh>
    <phoneticPr fontId="2"/>
  </si>
  <si>
    <t>③　休憩時間を
　　入力してください。</t>
    <rPh sb="2" eb="6">
      <t>キュウケイジカン</t>
    </rPh>
    <rPh sb="10" eb="12">
      <t>ニュウリョク</t>
    </rPh>
    <phoneticPr fontId="2"/>
  </si>
  <si>
    <t>休憩時間</t>
    <rPh sb="0" eb="4">
      <t>キュウケイジカン</t>
    </rPh>
    <phoneticPr fontId="2"/>
  </si>
  <si>
    <t>※その他選択の場合は、分数を記入。</t>
    <rPh sb="3" eb="6">
      <t>タセンタク</t>
    </rPh>
    <rPh sb="7" eb="9">
      <t>バアイ</t>
    </rPh>
    <rPh sb="11" eb="13">
      <t>フンスウ</t>
    </rPh>
    <rPh sb="14" eb="16">
      <t>キニュウ</t>
    </rPh>
    <phoneticPr fontId="2"/>
  </si>
  <si>
    <t>月</t>
    <rPh sb="0" eb="1">
      <t>ゲツ</t>
    </rPh>
    <phoneticPr fontId="2"/>
  </si>
  <si>
    <t>火</t>
  </si>
  <si>
    <t>火</t>
    <rPh sb="0" eb="1">
      <t>カ</t>
    </rPh>
    <phoneticPr fontId="2"/>
  </si>
  <si>
    <t>水</t>
  </si>
  <si>
    <t>水</t>
    <rPh sb="0" eb="1">
      <t>スイ</t>
    </rPh>
    <phoneticPr fontId="2"/>
  </si>
  <si>
    <t>木</t>
  </si>
  <si>
    <t>木</t>
    <rPh sb="0" eb="1">
      <t>モク</t>
    </rPh>
    <phoneticPr fontId="2"/>
  </si>
  <si>
    <t>金</t>
  </si>
  <si>
    <t>金</t>
    <rPh sb="0" eb="1">
      <t>キン</t>
    </rPh>
    <phoneticPr fontId="2"/>
  </si>
  <si>
    <t>土</t>
  </si>
  <si>
    <t>土</t>
    <rPh sb="0" eb="1">
      <t>ド</t>
    </rPh>
    <phoneticPr fontId="2"/>
  </si>
  <si>
    <t>日</t>
  </si>
  <si>
    <t>週休２日</t>
    <rPh sb="0" eb="2">
      <t>シュウキュウ</t>
    </rPh>
    <rPh sb="3" eb="4">
      <t>ニチ</t>
    </rPh>
    <phoneticPr fontId="2"/>
  </si>
  <si>
    <t>日／月</t>
  </si>
  <si>
    <t>日／月</t>
    <rPh sb="0" eb="1">
      <t>ニチ</t>
    </rPh>
    <rPh sb="2" eb="3">
      <t>ツキ</t>
    </rPh>
    <phoneticPr fontId="2"/>
  </si>
  <si>
    <t>応相談</t>
    <rPh sb="0" eb="1">
      <t>オウ</t>
    </rPh>
    <rPh sb="1" eb="3">
      <t>ソウダン</t>
    </rPh>
    <phoneticPr fontId="2"/>
  </si>
  <si>
    <t>⑤　時間外労働を入力してください。</t>
    <rPh sb="2" eb="5">
      <t>ジカンガイ</t>
    </rPh>
    <rPh sb="5" eb="7">
      <t>ロウドウ</t>
    </rPh>
    <rPh sb="8" eb="10">
      <t>ニュウリョク</t>
    </rPh>
    <phoneticPr fontId="2"/>
  </si>
  <si>
    <t>④　休日にチェック、
　　入力してください。</t>
    <rPh sb="2" eb="4">
      <t>キュウジツ</t>
    </rPh>
    <rPh sb="13" eb="15">
      <t>ニュウリョク</t>
    </rPh>
    <phoneticPr fontId="2"/>
  </si>
  <si>
    <t>※時間外労働がありの場合は詳細を記入。</t>
    <rPh sb="1" eb="4">
      <t>ジカンガイ</t>
    </rPh>
    <rPh sb="4" eb="6">
      <t>ロウドウ</t>
    </rPh>
    <rPh sb="10" eb="12">
      <t>バアイ</t>
    </rPh>
    <rPh sb="13" eb="15">
      <t>ショウサイ</t>
    </rPh>
    <rPh sb="16" eb="18">
      <t>キニュウ</t>
    </rPh>
    <phoneticPr fontId="2"/>
  </si>
  <si>
    <t>■１日：</t>
    <phoneticPr fontId="2"/>
  </si>
  <si>
    <t>＜平均＞</t>
    <rPh sb="1" eb="3">
      <t>ヘイキン</t>
    </rPh>
    <phoneticPr fontId="2"/>
  </si>
  <si>
    <t>時間</t>
    <rPh sb="0" eb="2">
      <t>ジカン</t>
    </rPh>
    <phoneticPr fontId="2"/>
  </si>
  <si>
    <t>■月：</t>
    <rPh sb="1" eb="2">
      <t>ツキ</t>
    </rPh>
    <phoneticPr fontId="2"/>
  </si>
  <si>
    <t>■残業の多い日：</t>
    <rPh sb="1" eb="3">
      <t>ザンギョウ</t>
    </rPh>
    <rPh sb="4" eb="5">
      <t>オオ</t>
    </rPh>
    <rPh sb="6" eb="7">
      <t>ヒ</t>
    </rPh>
    <phoneticPr fontId="2"/>
  </si>
  <si>
    <t>＜雇用形態・就業時間・休憩・休日・時間外労働情報＞</t>
    <rPh sb="1" eb="5">
      <t>コヨウケイタイ</t>
    </rPh>
    <rPh sb="6" eb="10">
      <t>シュウギョウジカン</t>
    </rPh>
    <rPh sb="11" eb="13">
      <t>キュウケイ</t>
    </rPh>
    <rPh sb="14" eb="16">
      <t>キュウジツ</t>
    </rPh>
    <rPh sb="17" eb="22">
      <t>ジカンガイロウドウ</t>
    </rPh>
    <rPh sb="22" eb="24">
      <t>ジョウホウ</t>
    </rPh>
    <phoneticPr fontId="2"/>
  </si>
  <si>
    <t>＜保険・賃金・昇給賞与・給与締め等情報＞</t>
    <rPh sb="1" eb="3">
      <t>ホケン</t>
    </rPh>
    <rPh sb="4" eb="6">
      <t>チンギン</t>
    </rPh>
    <rPh sb="7" eb="11">
      <t>ショウキュウショウヨ</t>
    </rPh>
    <rPh sb="12" eb="15">
      <t>キュウヨシ</t>
    </rPh>
    <rPh sb="16" eb="17">
      <t>トウ</t>
    </rPh>
    <rPh sb="17" eb="19">
      <t>ジョウホウ</t>
    </rPh>
    <phoneticPr fontId="2"/>
  </si>
  <si>
    <t>加入保険</t>
    <rPh sb="0" eb="4">
      <t>カニュウホケン</t>
    </rPh>
    <phoneticPr fontId="2"/>
  </si>
  <si>
    <t>健康保険</t>
    <rPh sb="0" eb="4">
      <t>ケンコウホケン</t>
    </rPh>
    <phoneticPr fontId="2"/>
  </si>
  <si>
    <t>厚生年金保険</t>
    <rPh sb="0" eb="6">
      <t>コウセイネンキンホケン</t>
    </rPh>
    <phoneticPr fontId="2"/>
  </si>
  <si>
    <t>雇用保険</t>
  </si>
  <si>
    <t>雇用保険</t>
    <rPh sb="0" eb="4">
      <t>コヨウホケン</t>
    </rPh>
    <phoneticPr fontId="2"/>
  </si>
  <si>
    <t>労災保険</t>
  </si>
  <si>
    <t>労災保険</t>
    <rPh sb="0" eb="4">
      <t>ロウサイホケン</t>
    </rPh>
    <phoneticPr fontId="2"/>
  </si>
  <si>
    <t>勤務時間による</t>
    <rPh sb="0" eb="4">
      <t>キンムジカン</t>
    </rPh>
    <phoneticPr fontId="2"/>
  </si>
  <si>
    <t>①　加入保険にチェックしてください。</t>
    <rPh sb="2" eb="6">
      <t>カニュウホケン</t>
    </rPh>
    <phoneticPr fontId="2"/>
  </si>
  <si>
    <t>②　賃金・手当を
　　入力してください。</t>
    <rPh sb="2" eb="4">
      <t>チンギン</t>
    </rPh>
    <rPh sb="5" eb="7">
      <t>テアテ</t>
    </rPh>
    <rPh sb="11" eb="13">
      <t>ニュウリョク</t>
    </rPh>
    <phoneticPr fontId="2"/>
  </si>
  <si>
    <t>円</t>
    <rPh sb="0" eb="1">
      <t>エン</t>
    </rPh>
    <phoneticPr fontId="2"/>
  </si>
  <si>
    <t>手当</t>
    <rPh sb="0" eb="2">
      <t>テアテ</t>
    </rPh>
    <phoneticPr fontId="2"/>
  </si>
  <si>
    <t>④　給与締切支払日を入力してください。</t>
    <rPh sb="2" eb="4">
      <t>キュウヨ</t>
    </rPh>
    <rPh sb="4" eb="5">
      <t>シ</t>
    </rPh>
    <rPh sb="5" eb="6">
      <t>キ</t>
    </rPh>
    <rPh sb="6" eb="9">
      <t>シハライビ</t>
    </rPh>
    <rPh sb="10" eb="12">
      <t>ニュウリョク</t>
    </rPh>
    <phoneticPr fontId="2"/>
  </si>
  <si>
    <t>日締め切り／</t>
    <rPh sb="0" eb="2">
      <t>ニチシ</t>
    </rPh>
    <rPh sb="3" eb="4">
      <t>キ</t>
    </rPh>
    <phoneticPr fontId="2"/>
  </si>
  <si>
    <t>翌月</t>
  </si>
  <si>
    <t>末</t>
    <rPh sb="0" eb="1">
      <t>マツ</t>
    </rPh>
    <phoneticPr fontId="2"/>
  </si>
  <si>
    <t>日支払い</t>
    <rPh sb="0" eb="1">
      <t>ニチ</t>
    </rPh>
    <rPh sb="1" eb="3">
      <t>シハラ</t>
    </rPh>
    <phoneticPr fontId="2"/>
  </si>
  <si>
    <t>⑦　通勤方法を
　　入力してください。</t>
    <rPh sb="2" eb="4">
      <t>ツウキン</t>
    </rPh>
    <rPh sb="4" eb="6">
      <t>ホウホウ</t>
    </rPh>
    <rPh sb="10" eb="12">
      <t>ニュウリョク</t>
    </rPh>
    <phoneticPr fontId="2"/>
  </si>
  <si>
    <t>車通勤</t>
    <rPh sb="0" eb="3">
      <t>クルマツウキン</t>
    </rPh>
    <phoneticPr fontId="2"/>
  </si>
  <si>
    <t>可</t>
  </si>
  <si>
    <t>駐車場</t>
    <rPh sb="0" eb="3">
      <t>チュウシャジョウ</t>
    </rPh>
    <phoneticPr fontId="2"/>
  </si>
  <si>
    <t>無料有料</t>
    <rPh sb="0" eb="4">
      <t>ムリョウユウリョウ</t>
    </rPh>
    <phoneticPr fontId="2"/>
  </si>
  <si>
    <t>料金</t>
    <rPh sb="0" eb="2">
      <t>リョウキン</t>
    </rPh>
    <phoneticPr fontId="2"/>
  </si>
  <si>
    <t>円/月</t>
    <rPh sb="0" eb="1">
      <t>エン</t>
    </rPh>
    <rPh sb="2" eb="3">
      <t>ツキ</t>
    </rPh>
    <phoneticPr fontId="2"/>
  </si>
  <si>
    <t>交通費の別途支給</t>
    <rPh sb="0" eb="3">
      <t>コウツウヒ</t>
    </rPh>
    <rPh sb="4" eb="6">
      <t>ベット</t>
    </rPh>
    <rPh sb="6" eb="8">
      <t>シキュウ</t>
    </rPh>
    <phoneticPr fontId="2"/>
  </si>
  <si>
    <t>上限（</t>
    <rPh sb="0" eb="2">
      <t>ジョウゲン</t>
    </rPh>
    <phoneticPr fontId="2"/>
  </si>
  <si>
    <t>円）</t>
    <rPh sb="0" eb="1">
      <t>エン</t>
    </rPh>
    <phoneticPr fontId="2"/>
  </si>
  <si>
    <t>円まで）</t>
    <rPh sb="0" eb="1">
      <t>エン</t>
    </rPh>
    <phoneticPr fontId="2"/>
  </si>
  <si>
    <t>①　福利厚生を
　　入力してください。</t>
    <rPh sb="2" eb="6">
      <t>フクリコウセイ</t>
    </rPh>
    <rPh sb="10" eb="12">
      <t>ニュウリョク</t>
    </rPh>
    <phoneticPr fontId="2"/>
  </si>
  <si>
    <t>ロッカー</t>
    <phoneticPr fontId="2"/>
  </si>
  <si>
    <t>食堂</t>
    <rPh sb="0" eb="2">
      <t>ショクドウ</t>
    </rPh>
    <phoneticPr fontId="2"/>
  </si>
  <si>
    <t>給食</t>
    <rPh sb="0" eb="2">
      <t>キュウショク</t>
    </rPh>
    <phoneticPr fontId="2"/>
  </si>
  <si>
    <t>（</t>
    <phoneticPr fontId="2"/>
  </si>
  <si>
    <t>その他</t>
    <rPh sb="2" eb="3">
      <t>タ</t>
    </rPh>
    <phoneticPr fontId="2"/>
  </si>
  <si>
    <t>貸与品詳細</t>
    <rPh sb="0" eb="5">
      <t>タイヨヒンショウサイ</t>
    </rPh>
    <phoneticPr fontId="2"/>
  </si>
  <si>
    <t>制服</t>
    <rPh sb="0" eb="2">
      <t>セイフク</t>
    </rPh>
    <phoneticPr fontId="2"/>
  </si>
  <si>
    <t>各自用意する物</t>
    <rPh sb="0" eb="4">
      <t>カクジヨウイ</t>
    </rPh>
    <rPh sb="6" eb="7">
      <t>モノ</t>
    </rPh>
    <phoneticPr fontId="2"/>
  </si>
  <si>
    <t>ウインドウブレーカー・ポロシャツ・エプロン</t>
    <phoneticPr fontId="2"/>
  </si>
  <si>
    <t>必要に応じて着替え</t>
    <rPh sb="0" eb="2">
      <t>ヒツヨウ</t>
    </rPh>
    <rPh sb="3" eb="4">
      <t>オウ</t>
    </rPh>
    <rPh sb="6" eb="8">
      <t>キガ</t>
    </rPh>
    <phoneticPr fontId="2"/>
  </si>
  <si>
    <t>③　その他備考を
　　入力してください。</t>
    <rPh sb="4" eb="5">
      <t>タ</t>
    </rPh>
    <rPh sb="5" eb="7">
      <t>ビコウ</t>
    </rPh>
    <rPh sb="11" eb="13">
      <t>ニュウリョク</t>
    </rPh>
    <phoneticPr fontId="2"/>
  </si>
  <si>
    <t>備考</t>
    <rPh sb="0" eb="2">
      <t>ビコウ</t>
    </rPh>
    <phoneticPr fontId="2"/>
  </si>
  <si>
    <t>■直接雇用時の雇用条件</t>
    <rPh sb="1" eb="6">
      <t>チョクセツコヨウドキ</t>
    </rPh>
    <rPh sb="7" eb="11">
      <t>コヨウジョウケン</t>
    </rPh>
    <phoneticPr fontId="2"/>
  </si>
  <si>
    <t>＜雇用形態・就業時間・休憩・休日・時間外労働情報＞</t>
    <phoneticPr fontId="2"/>
  </si>
  <si>
    <t>雇用条件</t>
    <rPh sb="0" eb="4">
      <t>コヨウジョウケン</t>
    </rPh>
    <phoneticPr fontId="2"/>
  </si>
  <si>
    <t>就業形態</t>
    <rPh sb="0" eb="2">
      <t>シュウギョウ</t>
    </rPh>
    <rPh sb="2" eb="4">
      <t>ケイタイ</t>
    </rPh>
    <phoneticPr fontId="2"/>
  </si>
  <si>
    <t>就業時間</t>
    <rPh sb="0" eb="4">
      <t>シュウギョウジカン</t>
    </rPh>
    <phoneticPr fontId="2"/>
  </si>
  <si>
    <t>休日</t>
    <rPh sb="0" eb="2">
      <t>キュウジツ</t>
    </rPh>
    <phoneticPr fontId="2"/>
  </si>
  <si>
    <t>月</t>
    <rPh sb="0" eb="1">
      <t>ゲツ</t>
    </rPh>
    <phoneticPr fontId="2"/>
  </si>
  <si>
    <t>時間外労働</t>
    <rPh sb="0" eb="5">
      <t>ジカンガイロウドウ</t>
    </rPh>
    <phoneticPr fontId="2"/>
  </si>
  <si>
    <t>＜保険・賃金・昇給賞与・給与締め等情報＞</t>
    <phoneticPr fontId="2"/>
  </si>
  <si>
    <t>健康保険</t>
    <rPh sb="0" eb="4">
      <t>ケンコウホケン</t>
    </rPh>
    <phoneticPr fontId="2"/>
  </si>
  <si>
    <t>賃金</t>
    <rPh sb="0" eb="2">
      <t>チンギン</t>
    </rPh>
    <phoneticPr fontId="2"/>
  </si>
  <si>
    <t>手当</t>
    <rPh sb="0" eb="2">
      <t>テアテ</t>
    </rPh>
    <phoneticPr fontId="2"/>
  </si>
  <si>
    <t>給与締切支払日</t>
    <rPh sb="0" eb="2">
      <t>キュウヨ</t>
    </rPh>
    <rPh sb="2" eb="4">
      <t>シメキリ</t>
    </rPh>
    <rPh sb="4" eb="7">
      <t>シハライビ</t>
    </rPh>
    <phoneticPr fontId="2"/>
  </si>
  <si>
    <t>通勤方法</t>
    <rPh sb="0" eb="4">
      <t>ツウキンホウホウ</t>
    </rPh>
    <phoneticPr fontId="2"/>
  </si>
  <si>
    <t>無料</t>
  </si>
  <si>
    <t>＜業務内容情報＞</t>
    <phoneticPr fontId="2"/>
  </si>
  <si>
    <t>福利厚生</t>
    <rPh sb="0" eb="4">
      <t>フクリコウセイ</t>
    </rPh>
    <phoneticPr fontId="2"/>
  </si>
  <si>
    <t>静岡県</t>
    <rPh sb="0" eb="3">
      <t>シズオカケン</t>
    </rPh>
    <phoneticPr fontId="2"/>
  </si>
  <si>
    <t>静岡市葵区</t>
    <rPh sb="0" eb="5">
      <t>シズオカシアオイク</t>
    </rPh>
    <phoneticPr fontId="2"/>
  </si>
  <si>
    <t>御幸町8-1</t>
    <rPh sb="0" eb="3">
      <t>ミユキチョウ</t>
    </rPh>
    <phoneticPr fontId="2"/>
  </si>
  <si>
    <t>JADEビル5F</t>
    <phoneticPr fontId="2"/>
  </si>
  <si>
    <t>求人票入力フォーム　サポーター求人情報</t>
    <rPh sb="0" eb="3">
      <t>キュウジンヒョウ</t>
    </rPh>
    <rPh sb="3" eb="5">
      <t>ニュウリョク</t>
    </rPh>
    <rPh sb="15" eb="17">
      <t>キュウジン</t>
    </rPh>
    <rPh sb="17" eb="19">
      <t>ジョウホウ</t>
    </rPh>
    <phoneticPr fontId="2"/>
  </si>
  <si>
    <t>④　組織の長と役職名を
　　入力してください。</t>
    <rPh sb="2" eb="4">
      <t>ソシキ</t>
    </rPh>
    <rPh sb="5" eb="6">
      <t>チョウ</t>
    </rPh>
    <rPh sb="7" eb="10">
      <t>ヤクショクメイ</t>
    </rPh>
    <rPh sb="14" eb="16">
      <t>ニュウリョク</t>
    </rPh>
    <phoneticPr fontId="2"/>
  </si>
  <si>
    <t>役職名</t>
    <rPh sb="0" eb="3">
      <t>ヤクショクメイ</t>
    </rPh>
    <phoneticPr fontId="2"/>
  </si>
  <si>
    <t>組織の長</t>
    <rPh sb="0" eb="2">
      <t>ソシキ</t>
    </rPh>
    <rPh sb="3" eb="4">
      <t>チョウ</t>
    </rPh>
    <phoneticPr fontId="2"/>
  </si>
  <si>
    <t>代表</t>
    <rPh sb="0" eb="2">
      <t>ダイヒョウ</t>
    </rPh>
    <phoneticPr fontId="2"/>
  </si>
  <si>
    <t>⑤　人事担当者名を
　　入力してください。</t>
    <rPh sb="2" eb="8">
      <t>ジンジタントウシャメイ</t>
    </rPh>
    <rPh sb="12" eb="14">
      <t>ニュウリョク</t>
    </rPh>
    <phoneticPr fontId="2"/>
  </si>
  <si>
    <t>役職名</t>
    <rPh sb="0" eb="2">
      <t>ヤクショク</t>
    </rPh>
    <rPh sb="2" eb="3">
      <t>メイ</t>
    </rPh>
    <phoneticPr fontId="2"/>
  </si>
  <si>
    <t>名前</t>
    <rPh sb="0" eb="2">
      <t>ナマエ</t>
    </rPh>
    <phoneticPr fontId="2"/>
  </si>
  <si>
    <t>事務局長</t>
    <rPh sb="0" eb="4">
      <t>ジムキョクチョウ</t>
    </rPh>
    <phoneticPr fontId="2"/>
  </si>
  <si>
    <t>遠州　一之助</t>
    <rPh sb="0" eb="2">
      <t>エンシュウ</t>
    </rPh>
    <rPh sb="3" eb="6">
      <t>イチノスケ</t>
    </rPh>
    <phoneticPr fontId="2"/>
  </si>
  <si>
    <t>⑥　採用人数、就業場所情報を
　　入力してください。</t>
    <rPh sb="2" eb="4">
      <t>サイヨウ</t>
    </rPh>
    <rPh sb="4" eb="6">
      <t>ニンズウ</t>
    </rPh>
    <rPh sb="7" eb="9">
      <t>シュウギョウ</t>
    </rPh>
    <rPh sb="9" eb="11">
      <t>バショ</t>
    </rPh>
    <rPh sb="11" eb="13">
      <t>ジョウホウ</t>
    </rPh>
    <rPh sb="17" eb="19">
      <t>ニュウリョク</t>
    </rPh>
    <phoneticPr fontId="2"/>
  </si>
  <si>
    <t>採用人数</t>
    <rPh sb="0" eb="4">
      <t>サイヨウニンズウ</t>
    </rPh>
    <phoneticPr fontId="2"/>
  </si>
  <si>
    <t>事業所</t>
    <rPh sb="0" eb="3">
      <t>ジギョウショ</t>
    </rPh>
    <phoneticPr fontId="2"/>
  </si>
  <si>
    <t>①　業務名、業務詳細を
　　入力してください。</t>
    <rPh sb="2" eb="5">
      <t>ギョウムメイ</t>
    </rPh>
    <rPh sb="6" eb="8">
      <t>ギョウム</t>
    </rPh>
    <rPh sb="8" eb="10">
      <t>ショウサイ</t>
    </rPh>
    <rPh sb="14" eb="16">
      <t>ニュウリョク</t>
    </rPh>
    <phoneticPr fontId="2"/>
  </si>
  <si>
    <t>介護サポーター</t>
    <rPh sb="0" eb="2">
      <t>カイゴ</t>
    </rPh>
    <phoneticPr fontId="2"/>
  </si>
  <si>
    <t>組織の長
役職名</t>
    <rPh sb="0" eb="2">
      <t>ソシキ</t>
    </rPh>
    <rPh sb="3" eb="4">
      <t>オサ</t>
    </rPh>
    <rPh sb="5" eb="8">
      <t>ヤクショクメイ</t>
    </rPh>
    <phoneticPr fontId="2"/>
  </si>
  <si>
    <t>人事担当者名</t>
    <rPh sb="0" eb="6">
      <t>ジンジタントウシャメイ</t>
    </rPh>
    <phoneticPr fontId="2"/>
  </si>
  <si>
    <t>給与詳細（時給）</t>
    <rPh sb="0" eb="4">
      <t>キュウヨショウサイ</t>
    </rPh>
    <rPh sb="5" eb="7">
      <t>ジキュウ</t>
    </rPh>
    <phoneticPr fontId="2"/>
  </si>
  <si>
    <t>・通勤手当（距離計算）100円～</t>
    <rPh sb="1" eb="5">
      <t>ツウキンテアテ</t>
    </rPh>
    <rPh sb="6" eb="10">
      <t>キョリケイサン</t>
    </rPh>
    <rPh sb="14" eb="15">
      <t>エン</t>
    </rPh>
    <phoneticPr fontId="2"/>
  </si>
  <si>
    <t>・職務手当（携わる業務による）100円～</t>
    <rPh sb="1" eb="5">
      <t>ショクムテアテ</t>
    </rPh>
    <rPh sb="6" eb="7">
      <t>タズサ</t>
    </rPh>
    <rPh sb="9" eb="11">
      <t>ギョウム</t>
    </rPh>
    <rPh sb="18" eb="19">
      <t>エン</t>
    </rPh>
    <phoneticPr fontId="2"/>
  </si>
  <si>
    <t>（自費購入の場合</t>
    <rPh sb="1" eb="3">
      <t>ジヒ</t>
    </rPh>
    <rPh sb="3" eb="5">
      <t>コウニュウ</t>
    </rPh>
    <rPh sb="6" eb="8">
      <t>バアイ</t>
    </rPh>
    <phoneticPr fontId="2"/>
  </si>
  <si>
    <t>②　貸与品がある場合を
　　入力してください。</t>
    <rPh sb="2" eb="4">
      <t>タイヨ</t>
    </rPh>
    <rPh sb="4" eb="5">
      <t>ヒン</t>
    </rPh>
    <rPh sb="8" eb="10">
      <t>バアイ</t>
    </rPh>
    <rPh sb="14" eb="16">
      <t>ニュウリョク</t>
    </rPh>
    <phoneticPr fontId="2"/>
  </si>
  <si>
    <t>【求人票】　</t>
    <rPh sb="1" eb="4">
      <t>キュウジンヒョウ</t>
    </rPh>
    <phoneticPr fontId="2"/>
  </si>
  <si>
    <r>
      <t xml:space="preserve">株式会社東海道シグマ　介護事業部　行
</t>
    </r>
    <r>
      <rPr>
        <b/>
        <sz val="11"/>
        <color theme="1"/>
        <rFont val="メイリオ"/>
        <family val="3"/>
        <charset val="128"/>
      </rPr>
      <t>手書きの場合：FAX:054-272-0323　DATAの場合：kenkaigo@sigma-jp.co.jp</t>
    </r>
    <rPh sb="0" eb="4">
      <t>カブシキガイシャ</t>
    </rPh>
    <rPh sb="4" eb="7">
      <t>トウカイドウ</t>
    </rPh>
    <rPh sb="11" eb="13">
      <t>カイゴ</t>
    </rPh>
    <rPh sb="13" eb="15">
      <t>ジギョウ</t>
    </rPh>
    <rPh sb="15" eb="16">
      <t>ブ</t>
    </rPh>
    <rPh sb="17" eb="18">
      <t>イキ</t>
    </rPh>
    <rPh sb="19" eb="21">
      <t>テガ</t>
    </rPh>
    <rPh sb="23" eb="25">
      <t>バアイ</t>
    </rPh>
    <rPh sb="48" eb="50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</si>
</sst>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4"/>
      <color theme="9" tint="-0.249977111117893"/>
      <name val="メイリオ"/>
      <family val="3"/>
      <charset val="128"/>
    </font>
    <font>
      <sz val="11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b/>
      <sz val="11"/>
      <color theme="8" tint="-0.249977111117893"/>
      <name val="メイリオ"/>
      <family val="3"/>
      <charset val="128"/>
    </font>
    <font>
      <sz val="11"/>
      <color theme="8" tint="-0.249977111117893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2"/>
      <color theme="1"/>
      <name val="游明朝"/>
      <family val="1"/>
      <charset val="128"/>
    </font>
    <font>
      <sz val="2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rgb="FFC00000"/>
      <name val="メイリオ"/>
      <family val="3"/>
      <charset val="128"/>
    </font>
    <font>
      <b/>
      <sz val="11"/>
      <color rgb="FFC00000"/>
      <name val="メイリオ"/>
      <family val="3"/>
      <charset val="128"/>
    </font>
    <font>
      <b/>
      <sz val="20"/>
      <color theme="9" tint="-0.249977111117893"/>
      <name val="メイリオ"/>
      <family val="3"/>
      <charset val="128"/>
    </font>
    <font>
      <b/>
      <sz val="11"/>
      <color theme="5" tint="-0.249977111117893"/>
      <name val="メイリオ"/>
      <family val="3"/>
      <charset val="128"/>
    </font>
    <font>
      <sz val="11"/>
      <color theme="5" tint="-0.249977111117893"/>
      <name val="メイリオ"/>
      <family val="3"/>
      <charset val="128"/>
    </font>
    <font>
      <b/>
      <sz val="11"/>
      <color theme="4" tint="-0.249977111117893"/>
      <name val="メイリオ"/>
      <family val="3"/>
      <charset val="128"/>
    </font>
    <font>
      <sz val="9"/>
      <color theme="5" tint="-0.249977111117893"/>
      <name val="メイリオ"/>
      <family val="3"/>
      <charset val="128"/>
    </font>
    <font>
      <b/>
      <sz val="12"/>
      <color rgb="FFC0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9"/>
      <color rgb="FFC00000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游明朝"/>
      <family val="1"/>
      <charset val="128"/>
    </font>
    <font>
      <sz val="10"/>
      <color theme="8" tint="-0.249977111117893"/>
      <name val="メイリオ"/>
      <family val="3"/>
      <charset val="128"/>
    </font>
    <font>
      <sz val="12"/>
      <color theme="8" tint="-0.249977111117893"/>
      <name val="メイリオ"/>
      <family val="3"/>
      <charset val="128"/>
    </font>
    <font>
      <sz val="9"/>
      <color theme="8" tint="-0.249977111117893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204">
    <border>
      <left/>
      <right/>
      <top/>
      <bottom/>
      <diagonal/>
    </border>
    <border>
      <left style="thick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mediumDashed">
        <color theme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ck">
        <color rgb="FFC00000"/>
      </top>
      <bottom style="thin">
        <color rgb="FFC00000"/>
      </bottom>
      <diagonal/>
    </border>
    <border>
      <left style="thin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n">
        <color rgb="FFC00000"/>
      </left>
      <right style="thin">
        <color rgb="FFC00000"/>
      </right>
      <top/>
      <bottom style="thick">
        <color rgb="FFC00000"/>
      </bottom>
      <diagonal/>
    </border>
    <border>
      <left style="thick">
        <color rgb="FFC00000"/>
      </left>
      <right style="thin">
        <color rgb="FFC00000"/>
      </right>
      <top style="thin">
        <color rgb="FFC00000"/>
      </top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 style="thick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ck">
        <color rgb="FFC00000"/>
      </right>
      <top style="thick">
        <color rgb="FFC00000"/>
      </top>
      <bottom style="thin">
        <color rgb="FFC00000"/>
      </bottom>
      <diagonal/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dashed">
        <color rgb="FFC00000"/>
      </top>
      <bottom style="thick">
        <color rgb="FFC00000"/>
      </bottom>
      <diagonal/>
    </border>
    <border>
      <left/>
      <right/>
      <top style="dashed">
        <color rgb="FFC00000"/>
      </top>
      <bottom style="thick">
        <color rgb="FFC00000"/>
      </bottom>
      <diagonal/>
    </border>
    <border>
      <left/>
      <right style="thin">
        <color rgb="FFC00000"/>
      </right>
      <top style="dashed">
        <color rgb="FFC00000"/>
      </top>
      <bottom style="thick">
        <color rgb="FFC00000"/>
      </bottom>
      <diagonal/>
    </border>
    <border>
      <left style="thick">
        <color rgb="FFC00000"/>
      </left>
      <right/>
      <top style="dashed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dashed">
        <color rgb="FFC00000"/>
      </bottom>
      <diagonal/>
    </border>
    <border>
      <left/>
      <right/>
      <top style="thick">
        <color rgb="FFC00000"/>
      </top>
      <bottom style="dashed">
        <color rgb="FFC00000"/>
      </bottom>
      <diagonal/>
    </border>
    <border>
      <left/>
      <right style="thin">
        <color rgb="FFC00000"/>
      </right>
      <top style="thick">
        <color rgb="FFC00000"/>
      </top>
      <bottom style="dashed">
        <color rgb="FFC00000"/>
      </bottom>
      <diagonal/>
    </border>
    <border>
      <left style="thick">
        <color rgb="FFC00000"/>
      </left>
      <right/>
      <top style="thick">
        <color rgb="FFC00000"/>
      </top>
      <bottom style="dashed">
        <color rgb="FFC00000"/>
      </bottom>
      <diagonal/>
    </border>
    <border>
      <left style="thin">
        <color rgb="FFC00000"/>
      </left>
      <right/>
      <top style="thick">
        <color rgb="FFC00000"/>
      </top>
      <bottom style="dashed">
        <color rgb="FFC00000"/>
      </bottom>
      <diagonal/>
    </border>
    <border>
      <left style="thin">
        <color rgb="FFC00000"/>
      </left>
      <right/>
      <top style="dashed">
        <color rgb="FFC00000"/>
      </top>
      <bottom style="thick">
        <color rgb="FFC00000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dotted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dotted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tted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dotted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dashed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dashed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dashed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dashed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ashed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dashed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/>
      <top style="dashed">
        <color theme="8" tint="-0.24994659260841701"/>
      </top>
      <bottom style="thick">
        <color theme="8" tint="-0.24994659260841701"/>
      </bottom>
      <diagonal/>
    </border>
    <border>
      <left/>
      <right/>
      <top style="dashed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dashed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/>
      <top style="dashed">
        <color theme="8" tint="-0.24994659260841701"/>
      </top>
      <bottom style="thick">
        <color theme="8" tint="-0.24994659260841701"/>
      </bottom>
      <diagonal/>
    </border>
    <border>
      <left/>
      <right style="thin">
        <color theme="8" tint="-0.24994659260841701"/>
      </right>
      <top style="dashed">
        <color theme="8" tint="-0.24994659260841701"/>
      </top>
      <bottom style="thick">
        <color theme="8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dashed">
        <color theme="5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dashed">
        <color theme="5" tint="-0.24994659260841701"/>
      </top>
      <bottom style="thick">
        <color theme="5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rgb="FFC00000"/>
      </left>
      <right/>
      <top style="thick">
        <color rgb="FFC00000"/>
      </top>
      <bottom style="thick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/>
      <right style="thin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/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dotted">
        <color theme="8" tint="-0.24994659260841701"/>
      </bottom>
      <diagonal/>
    </border>
    <border>
      <left/>
      <right/>
      <top style="thin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/>
      <top style="dotted">
        <color theme="8" tint="-0.24994659260841701"/>
      </top>
      <bottom style="dotted">
        <color theme="8" tint="-0.24994659260841701"/>
      </bottom>
      <diagonal/>
    </border>
    <border>
      <left/>
      <right/>
      <top style="dotted">
        <color theme="8" tint="-0.24994659260841701"/>
      </top>
      <bottom style="dotted">
        <color theme="8" tint="-0.24994659260841701"/>
      </bottom>
      <diagonal/>
    </border>
    <border>
      <left/>
      <right style="thick">
        <color theme="8" tint="-0.24994659260841701"/>
      </right>
      <top style="dotted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/>
      <top style="dotted">
        <color theme="8" tint="-0.24994659260841701"/>
      </top>
      <bottom style="thick">
        <color theme="8" tint="-0.24994659260841701"/>
      </bottom>
      <diagonal/>
    </border>
    <border>
      <left/>
      <right/>
      <top style="dotted">
        <color theme="8" tint="-0.24994659260841701"/>
      </top>
      <bottom style="thick">
        <color theme="8" tint="-0.24994659260841701"/>
      </bottom>
      <diagonal/>
    </border>
    <border>
      <left/>
      <right style="thick">
        <color theme="8" tint="-0.24994659260841701"/>
      </right>
      <top style="dotted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/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ck">
        <color theme="8" tint="-0.24994659260841701"/>
      </bottom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dotted">
        <color theme="5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ck">
        <color theme="5" tint="-0.24994659260841701"/>
      </right>
      <top style="dotted">
        <color theme="5" tint="-0.24994659260841701"/>
      </top>
      <bottom style="thick">
        <color theme="5" tint="-0.24994659260841701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dotted">
        <color theme="5" tint="-0.24994659260841701"/>
      </bottom>
      <diagonal/>
    </border>
    <border>
      <left/>
      <right style="thin">
        <color theme="5" tint="-0.24994659260841701"/>
      </right>
      <top style="thick">
        <color theme="5" tint="-0.24994659260841701"/>
      </top>
      <bottom style="dotted">
        <color theme="5" tint="-0.24994659260841701"/>
      </bottom>
      <diagonal/>
    </border>
    <border>
      <left style="thick">
        <color theme="5" tint="-0.24994659260841701"/>
      </left>
      <right/>
      <top style="dotted">
        <color theme="5" tint="-0.24994659260841701"/>
      </top>
      <bottom style="thick">
        <color theme="5" tint="-0.24994659260841701"/>
      </bottom>
      <diagonal/>
    </border>
    <border>
      <left/>
      <right style="thin">
        <color theme="5" tint="-0.24994659260841701"/>
      </right>
      <top style="dotted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dotted">
        <color theme="5" tint="-0.24994659260841701"/>
      </bottom>
      <diagonal/>
    </border>
    <border>
      <left/>
      <right/>
      <top style="dotted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/>
      <top style="thick">
        <color theme="5" tint="-0.24994659260841701"/>
      </top>
      <bottom style="dotted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/>
      <top style="dotted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dotted">
        <color theme="5" tint="-0.24994659260841701"/>
      </top>
      <bottom style="thick">
        <color theme="5" tint="-0.24994659260841701"/>
      </bottom>
      <diagonal/>
    </border>
    <border>
      <left/>
      <right style="thin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dotted">
        <color theme="8" tint="-0.24994659260841701"/>
      </bottom>
      <diagonal/>
    </border>
    <border>
      <left style="thin">
        <color rgb="FFC00000"/>
      </left>
      <right style="thick">
        <color rgb="FFC00000"/>
      </right>
      <top style="thin">
        <color rgb="FFC00000"/>
      </top>
      <bottom style="dotted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dotted">
        <color rgb="FFC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8" tint="-0.24994659260841701"/>
      </top>
      <bottom style="thin">
        <color theme="8" tint="-0.24994659260841701"/>
      </bottom>
      <diagonal/>
    </border>
    <border>
      <left/>
      <right/>
      <top/>
      <bottom style="dotted">
        <color theme="8" tint="-0.24994659260841701"/>
      </bottom>
      <diagonal/>
    </border>
    <border>
      <left/>
      <right style="thick">
        <color theme="8" tint="-0.24994659260841701"/>
      </right>
      <top/>
      <bottom style="dotted">
        <color theme="8" tint="-0.24994659260841701"/>
      </bottom>
      <diagonal/>
    </border>
  </borders>
  <cellStyleXfs count="2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37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3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5" borderId="0" xfId="0" applyFont="1" applyFill="1">
      <alignment vertical="center"/>
    </xf>
    <xf numFmtId="0" fontId="8" fillId="5" borderId="0" xfId="0" applyFont="1" applyFill="1">
      <alignment vertical="center"/>
    </xf>
    <xf numFmtId="0" fontId="9" fillId="5" borderId="0" xfId="0" applyFont="1" applyFill="1" applyAlignment="1">
      <alignment horizontal="center" vertical="center"/>
    </xf>
    <xf numFmtId="0" fontId="11" fillId="0" borderId="12" xfId="0" applyFont="1" applyBorder="1">
      <alignment vertical="center"/>
    </xf>
    <xf numFmtId="0" fontId="1" fillId="0" borderId="12" xfId="0" applyFont="1" applyBorder="1">
      <alignment vertical="center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2" fillId="0" borderId="0" xfId="0" applyFont="1" applyAlignment="1"/>
    <xf numFmtId="0" fontId="14" fillId="0" borderId="0" xfId="0" applyFont="1">
      <alignment vertical="center"/>
    </xf>
    <xf numFmtId="0" fontId="4" fillId="0" borderId="0" xfId="0" applyFont="1">
      <alignment vertical="center"/>
    </xf>
    <xf numFmtId="0" fontId="1" fillId="4" borderId="0" xfId="0" applyFont="1" applyFill="1">
      <alignment vertical="center"/>
    </xf>
    <xf numFmtId="0" fontId="17" fillId="5" borderId="0" xfId="0" applyFont="1" applyFill="1" applyAlignment="1">
      <alignment horizontal="center" vertical="center"/>
    </xf>
    <xf numFmtId="0" fontId="1" fillId="5" borderId="35" xfId="0" applyFont="1" applyFill="1" applyBorder="1">
      <alignment vertical="center"/>
    </xf>
    <xf numFmtId="0" fontId="18" fillId="5" borderId="35" xfId="0" applyFont="1" applyFill="1" applyBorder="1">
      <alignment vertical="center"/>
    </xf>
    <xf numFmtId="0" fontId="1" fillId="9" borderId="0" xfId="0" applyFont="1" applyFill="1">
      <alignment vertical="center"/>
    </xf>
    <xf numFmtId="0" fontId="17" fillId="9" borderId="0" xfId="0" applyFont="1" applyFill="1" applyAlignment="1">
      <alignment horizontal="center" vertical="center"/>
    </xf>
    <xf numFmtId="0" fontId="18" fillId="9" borderId="0" xfId="0" applyFont="1" applyFill="1">
      <alignment vertical="center"/>
    </xf>
    <xf numFmtId="0" fontId="1" fillId="9" borderId="42" xfId="0" applyFont="1" applyFill="1" applyBorder="1">
      <alignment vertical="center"/>
    </xf>
    <xf numFmtId="0" fontId="18" fillId="9" borderId="0" xfId="0" applyFont="1" applyFill="1" applyAlignment="1">
      <alignment horizontal="right" vertical="center"/>
    </xf>
    <xf numFmtId="0" fontId="1" fillId="9" borderId="0" xfId="0" applyFont="1" applyFill="1" applyAlignment="1">
      <alignment horizontal="left" vertical="top" wrapText="1"/>
    </xf>
    <xf numFmtId="0" fontId="1" fillId="9" borderId="0" xfId="0" applyFont="1" applyFill="1" applyAlignment="1">
      <alignment horizontal="left" vertical="top"/>
    </xf>
    <xf numFmtId="0" fontId="1" fillId="7" borderId="16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left" vertical="top" indent="1"/>
    </xf>
    <xf numFmtId="0" fontId="1" fillId="5" borderId="0" xfId="0" applyFont="1" applyFill="1" applyAlignment="1">
      <alignment horizontal="left" vertical="top"/>
    </xf>
    <xf numFmtId="0" fontId="1" fillId="11" borderId="35" xfId="0" applyFont="1" applyFill="1" applyBorder="1">
      <alignment vertical="center"/>
    </xf>
    <xf numFmtId="0" fontId="18" fillId="11" borderId="35" xfId="0" applyFont="1" applyFill="1" applyBorder="1">
      <alignment vertical="center"/>
    </xf>
    <xf numFmtId="0" fontId="1" fillId="11" borderId="0" xfId="0" applyFont="1" applyFill="1">
      <alignment vertical="center"/>
    </xf>
    <xf numFmtId="0" fontId="18" fillId="11" borderId="0" xfId="0" applyFont="1" applyFill="1" applyAlignment="1">
      <alignment horizontal="right" vertical="center"/>
    </xf>
    <xf numFmtId="0" fontId="20" fillId="11" borderId="0" xfId="0" applyFont="1" applyFill="1">
      <alignment vertical="center"/>
    </xf>
    <xf numFmtId="0" fontId="21" fillId="11" borderId="0" xfId="0" applyFont="1" applyFill="1" applyAlignment="1">
      <alignment horizontal="center" vertical="center"/>
    </xf>
    <xf numFmtId="0" fontId="22" fillId="5" borderId="0" xfId="0" applyFont="1" applyFill="1">
      <alignment vertical="center"/>
    </xf>
    <xf numFmtId="0" fontId="23" fillId="11" borderId="0" xfId="0" applyFont="1" applyFill="1" applyAlignment="1">
      <alignment horizontal="right" vertical="top"/>
    </xf>
    <xf numFmtId="0" fontId="4" fillId="0" borderId="0" xfId="0" applyFont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26" fillId="9" borderId="0" xfId="0" applyFont="1" applyFill="1" applyAlignment="1">
      <alignment horizontal="right" vertical="top"/>
    </xf>
    <xf numFmtId="0" fontId="26" fillId="9" borderId="0" xfId="0" applyFont="1" applyFill="1" applyAlignment="1"/>
    <xf numFmtId="0" fontId="17" fillId="9" borderId="0" xfId="0" applyFont="1" applyFill="1" applyAlignment="1">
      <alignment horizontal="right" vertical="center"/>
    </xf>
    <xf numFmtId="0" fontId="17" fillId="9" borderId="0" xfId="0" applyFont="1" applyFill="1" applyAlignment="1">
      <alignment horizontal="left" vertical="center"/>
    </xf>
    <xf numFmtId="176" fontId="4" fillId="4" borderId="93" xfId="0" applyNumberFormat="1" applyFont="1" applyFill="1" applyBorder="1" applyAlignment="1">
      <alignment horizontal="center" vertical="center"/>
    </xf>
    <xf numFmtId="0" fontId="1" fillId="9" borderId="0" xfId="0" applyFont="1" applyFill="1" applyBorder="1">
      <alignment vertical="center"/>
    </xf>
    <xf numFmtId="0" fontId="17" fillId="9" borderId="0" xfId="0" applyFont="1" applyFill="1" applyBorder="1" applyAlignment="1">
      <alignment vertical="center"/>
    </xf>
    <xf numFmtId="0" fontId="1" fillId="9" borderId="99" xfId="0" applyFont="1" applyFill="1" applyBorder="1">
      <alignment vertical="center"/>
    </xf>
    <xf numFmtId="0" fontId="17" fillId="9" borderId="100" xfId="0" applyFont="1" applyFill="1" applyBorder="1" applyAlignment="1">
      <alignment vertical="center"/>
    </xf>
    <xf numFmtId="0" fontId="1" fillId="9" borderId="100" xfId="0" applyFont="1" applyFill="1" applyBorder="1">
      <alignment vertical="center"/>
    </xf>
    <xf numFmtId="0" fontId="17" fillId="9" borderId="101" xfId="0" applyFont="1" applyFill="1" applyBorder="1" applyAlignment="1">
      <alignment vertical="center"/>
    </xf>
    <xf numFmtId="0" fontId="1" fillId="9" borderId="102" xfId="0" applyFont="1" applyFill="1" applyBorder="1">
      <alignment vertical="center"/>
    </xf>
    <xf numFmtId="0" fontId="1" fillId="9" borderId="103" xfId="0" applyFont="1" applyFill="1" applyBorder="1">
      <alignment vertical="center"/>
    </xf>
    <xf numFmtId="0" fontId="17" fillId="9" borderId="0" xfId="0" applyFont="1" applyFill="1" applyBorder="1">
      <alignment vertical="center"/>
    </xf>
    <xf numFmtId="0" fontId="1" fillId="9" borderId="104" xfId="0" applyFont="1" applyFill="1" applyBorder="1">
      <alignment vertical="center"/>
    </xf>
    <xf numFmtId="0" fontId="1" fillId="9" borderId="105" xfId="0" applyFont="1" applyFill="1" applyBorder="1">
      <alignment vertical="center"/>
    </xf>
    <xf numFmtId="0" fontId="17" fillId="9" borderId="0" xfId="0" applyFont="1" applyFill="1" applyBorder="1" applyAlignment="1">
      <alignment horizontal="right" vertical="center"/>
    </xf>
    <xf numFmtId="0" fontId="1" fillId="5" borderId="0" xfId="0" applyFont="1" applyFill="1" applyAlignment="1">
      <alignment vertical="top"/>
    </xf>
    <xf numFmtId="0" fontId="9" fillId="5" borderId="0" xfId="0" applyFont="1" applyFill="1">
      <alignment vertical="center"/>
    </xf>
    <xf numFmtId="0" fontId="9" fillId="5" borderId="3" xfId="0" applyFont="1" applyFill="1" applyBorder="1" applyAlignment="1">
      <alignment vertical="center"/>
    </xf>
    <xf numFmtId="0" fontId="1" fillId="5" borderId="3" xfId="0" applyFont="1" applyFill="1" applyBorder="1">
      <alignment vertical="center"/>
    </xf>
    <xf numFmtId="0" fontId="29" fillId="5" borderId="4" xfId="0" applyFont="1" applyFill="1" applyBorder="1" applyAlignment="1">
      <alignment horizontal="right" vertical="center"/>
    </xf>
    <xf numFmtId="0" fontId="31" fillId="5" borderId="0" xfId="0" applyFont="1" applyFill="1" applyAlignment="1">
      <alignment horizontal="right" vertical="top"/>
    </xf>
    <xf numFmtId="176" fontId="4" fillId="4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right" vertical="center"/>
    </xf>
    <xf numFmtId="0" fontId="31" fillId="5" borderId="0" xfId="0" applyFont="1" applyFill="1">
      <alignment vertical="center"/>
    </xf>
    <xf numFmtId="0" fontId="31" fillId="5" borderId="0" xfId="0" applyFont="1" applyFill="1" applyAlignment="1">
      <alignment horizontal="right" vertical="center"/>
    </xf>
    <xf numFmtId="0" fontId="21" fillId="11" borderId="0" xfId="0" applyFont="1" applyFill="1">
      <alignment vertical="center"/>
    </xf>
    <xf numFmtId="0" fontId="21" fillId="11" borderId="0" xfId="0" applyFont="1" applyFill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3" fillId="0" borderId="166" xfId="0" applyFont="1" applyBorder="1" applyAlignment="1">
      <alignment vertical="center"/>
    </xf>
    <xf numFmtId="0" fontId="1" fillId="0" borderId="167" xfId="0" applyFont="1" applyBorder="1">
      <alignment vertical="center"/>
    </xf>
    <xf numFmtId="0" fontId="13" fillId="0" borderId="167" xfId="0" applyFont="1" applyBorder="1" applyAlignment="1">
      <alignment vertical="center"/>
    </xf>
    <xf numFmtId="0" fontId="13" fillId="0" borderId="167" xfId="0" applyFont="1" applyBorder="1">
      <alignment vertical="center"/>
    </xf>
    <xf numFmtId="0" fontId="32" fillId="0" borderId="167" xfId="0" applyFont="1" applyBorder="1">
      <alignment vertical="center"/>
    </xf>
    <xf numFmtId="0" fontId="32" fillId="0" borderId="168" xfId="0" applyFont="1" applyBorder="1">
      <alignment vertical="center"/>
    </xf>
    <xf numFmtId="0" fontId="13" fillId="0" borderId="175" xfId="0" applyFont="1" applyFill="1" applyBorder="1" applyAlignment="1">
      <alignment horizontal="left" vertical="center" indent="1"/>
    </xf>
    <xf numFmtId="0" fontId="13" fillId="0" borderId="176" xfId="0" applyFont="1" applyFill="1" applyBorder="1" applyAlignment="1">
      <alignment horizontal="left" vertical="center" indent="1"/>
    </xf>
    <xf numFmtId="0" fontId="13" fillId="0" borderId="34" xfId="0" applyFont="1" applyFill="1" applyBorder="1" applyAlignment="1">
      <alignment horizontal="left" vertical="center" indent="1"/>
    </xf>
    <xf numFmtId="0" fontId="13" fillId="0" borderId="33" xfId="0" applyFont="1" applyFill="1" applyBorder="1" applyAlignment="1">
      <alignment horizontal="left" vertical="center" indent="1"/>
    </xf>
    <xf numFmtId="0" fontId="4" fillId="0" borderId="177" xfId="0" applyFont="1" applyBorder="1" applyAlignment="1">
      <alignment horizontal="center" vertical="center" wrapText="1"/>
    </xf>
    <xf numFmtId="0" fontId="4" fillId="0" borderId="178" xfId="0" applyFont="1" applyBorder="1" applyAlignment="1">
      <alignment horizontal="center" vertical="center" wrapText="1"/>
    </xf>
    <xf numFmtId="0" fontId="4" fillId="0" borderId="179" xfId="0" applyFont="1" applyBorder="1" applyAlignment="1">
      <alignment horizontal="center" vertical="center" wrapText="1"/>
    </xf>
    <xf numFmtId="0" fontId="4" fillId="0" borderId="180" xfId="0" applyFont="1" applyBorder="1" applyAlignment="1">
      <alignment horizontal="center" vertical="center" wrapText="1"/>
    </xf>
    <xf numFmtId="0" fontId="4" fillId="0" borderId="181" xfId="0" applyFont="1" applyBorder="1" applyAlignment="1">
      <alignment horizontal="center" vertical="center" wrapText="1"/>
    </xf>
    <xf numFmtId="0" fontId="13" fillId="0" borderId="185" xfId="0" applyFont="1" applyFill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0" fontId="30" fillId="4" borderId="201" xfId="0" applyFont="1" applyFill="1" applyBorder="1" applyAlignment="1">
      <alignment vertical="center"/>
    </xf>
    <xf numFmtId="0" fontId="30" fillId="5" borderId="11" xfId="0" applyFont="1" applyFill="1" applyBorder="1" applyAlignment="1">
      <alignment vertical="center"/>
    </xf>
    <xf numFmtId="0" fontId="21" fillId="11" borderId="0" xfId="0" applyFont="1" applyFill="1" applyAlignment="1">
      <alignment horizontal="left" vertical="center"/>
    </xf>
    <xf numFmtId="0" fontId="1" fillId="11" borderId="0" xfId="0" applyFont="1" applyFill="1" applyAlignment="1">
      <alignment horizontal="right" vertical="center"/>
    </xf>
    <xf numFmtId="0" fontId="1" fillId="8" borderId="62" xfId="0" applyFont="1" applyFill="1" applyBorder="1" applyAlignment="1">
      <alignment horizontal="center" vertical="center"/>
    </xf>
    <xf numFmtId="0" fontId="1" fillId="8" borderId="63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left" vertical="center" indent="1"/>
    </xf>
    <xf numFmtId="0" fontId="5" fillId="4" borderId="64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25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13" fillId="4" borderId="196" xfId="0" applyFont="1" applyFill="1" applyBorder="1" applyAlignment="1">
      <alignment horizontal="left" vertical="center" indent="1"/>
    </xf>
    <xf numFmtId="0" fontId="13" fillId="4" borderId="194" xfId="0" applyFont="1" applyFill="1" applyBorder="1" applyAlignment="1">
      <alignment horizontal="left" vertical="center" indent="1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12" xfId="0" applyFont="1" applyFill="1" applyBorder="1" applyAlignment="1">
      <alignment horizontal="center" vertical="center"/>
    </xf>
    <xf numFmtId="0" fontId="1" fillId="8" borderId="113" xfId="0" applyFont="1" applyFill="1" applyBorder="1" applyAlignment="1">
      <alignment horizontal="center" vertical="center"/>
    </xf>
    <xf numFmtId="0" fontId="13" fillId="4" borderId="126" xfId="0" applyFont="1" applyFill="1" applyBorder="1" applyAlignment="1">
      <alignment horizontal="left" vertical="center" indent="1"/>
    </xf>
    <xf numFmtId="0" fontId="13" fillId="4" borderId="195" xfId="0" applyFont="1" applyFill="1" applyBorder="1" applyAlignment="1">
      <alignment horizontal="left" vertical="center" indent="1"/>
    </xf>
    <xf numFmtId="0" fontId="1" fillId="5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left" vertical="top"/>
    </xf>
    <xf numFmtId="0" fontId="13" fillId="4" borderId="6" xfId="0" applyFont="1" applyFill="1" applyBorder="1" applyAlignment="1">
      <alignment horizontal="left" vertical="center" indent="1"/>
    </xf>
    <xf numFmtId="0" fontId="13" fillId="4" borderId="7" xfId="0" applyFont="1" applyFill="1" applyBorder="1" applyAlignment="1">
      <alignment horizontal="left" vertical="center" indent="1"/>
    </xf>
    <xf numFmtId="0" fontId="1" fillId="9" borderId="0" xfId="0" applyFont="1" applyFill="1" applyAlignment="1">
      <alignment horizontal="left" vertical="top" wrapText="1"/>
    </xf>
    <xf numFmtId="0" fontId="1" fillId="9" borderId="0" xfId="0" applyFont="1" applyFill="1" applyAlignment="1">
      <alignment horizontal="left" vertical="top"/>
    </xf>
    <xf numFmtId="0" fontId="1" fillId="10" borderId="56" xfId="0" applyFont="1" applyFill="1" applyBorder="1" applyAlignment="1">
      <alignment horizontal="center" vertical="center"/>
    </xf>
    <xf numFmtId="0" fontId="1" fillId="10" borderId="55" xfId="0" applyFont="1" applyFill="1" applyBorder="1" applyAlignment="1">
      <alignment horizontal="center" vertical="center"/>
    </xf>
    <xf numFmtId="0" fontId="1" fillId="10" borderId="52" xfId="0" applyFont="1" applyFill="1" applyBorder="1" applyAlignment="1">
      <alignment horizontal="center" vertical="center"/>
    </xf>
    <xf numFmtId="0" fontId="1" fillId="10" borderId="51" xfId="0" applyFont="1" applyFill="1" applyBorder="1" applyAlignment="1">
      <alignment horizontal="center" vertical="center"/>
    </xf>
    <xf numFmtId="0" fontId="13" fillId="4" borderId="57" xfId="0" applyFont="1" applyFill="1" applyBorder="1" applyAlignment="1">
      <alignment horizontal="left" vertical="center" indent="1"/>
    </xf>
    <xf numFmtId="0" fontId="13" fillId="4" borderId="54" xfId="0" applyFont="1" applyFill="1" applyBorder="1" applyAlignment="1">
      <alignment horizontal="left" vertical="center" indent="1"/>
    </xf>
    <xf numFmtId="0" fontId="13" fillId="4" borderId="53" xfId="0" applyFont="1" applyFill="1" applyBorder="1" applyAlignment="1">
      <alignment horizontal="left" vertical="center" indent="1"/>
    </xf>
    <xf numFmtId="0" fontId="13" fillId="4" borderId="58" xfId="0" applyFont="1" applyFill="1" applyBorder="1" applyAlignment="1">
      <alignment horizontal="left" vertical="center" indent="1"/>
    </xf>
    <xf numFmtId="0" fontId="13" fillId="4" borderId="50" xfId="0" applyFont="1" applyFill="1" applyBorder="1" applyAlignment="1">
      <alignment horizontal="left" vertical="center" indent="1"/>
    </xf>
    <xf numFmtId="0" fontId="13" fillId="4" borderId="49" xfId="0" applyFont="1" applyFill="1" applyBorder="1" applyAlignment="1">
      <alignment horizontal="left" vertical="center" indent="1"/>
    </xf>
    <xf numFmtId="0" fontId="13" fillId="4" borderId="69" xfId="0" applyFont="1" applyFill="1" applyBorder="1" applyAlignment="1">
      <alignment horizontal="left" vertical="center" indent="1"/>
    </xf>
    <xf numFmtId="0" fontId="13" fillId="4" borderId="70" xfId="0" applyFont="1" applyFill="1" applyBorder="1" applyAlignment="1">
      <alignment horizontal="left" vertical="center" indent="1"/>
    </xf>
    <xf numFmtId="0" fontId="1" fillId="8" borderId="65" xfId="0" applyFont="1" applyFill="1" applyBorder="1" applyAlignment="1">
      <alignment horizontal="center" vertical="center"/>
    </xf>
    <xf numFmtId="0" fontId="1" fillId="8" borderId="66" xfId="0" applyFont="1" applyFill="1" applyBorder="1" applyAlignment="1">
      <alignment horizontal="center" vertical="center"/>
    </xf>
    <xf numFmtId="0" fontId="13" fillId="4" borderId="66" xfId="0" applyFont="1" applyFill="1" applyBorder="1" applyAlignment="1">
      <alignment horizontal="left" vertical="center" indent="1"/>
    </xf>
    <xf numFmtId="0" fontId="13" fillId="4" borderId="67" xfId="0" applyFont="1" applyFill="1" applyBorder="1" applyAlignment="1">
      <alignment horizontal="left" vertical="center" indent="1"/>
    </xf>
    <xf numFmtId="0" fontId="1" fillId="8" borderId="68" xfId="0" applyFont="1" applyFill="1" applyBorder="1" applyAlignment="1">
      <alignment horizontal="center" vertical="center"/>
    </xf>
    <xf numFmtId="0" fontId="1" fillId="8" borderId="69" xfId="0" applyFont="1" applyFill="1" applyBorder="1" applyAlignment="1">
      <alignment horizontal="center" vertical="center"/>
    </xf>
    <xf numFmtId="0" fontId="1" fillId="8" borderId="59" xfId="0" applyFont="1" applyFill="1" applyBorder="1" applyAlignment="1">
      <alignment horizontal="center" vertical="center"/>
    </xf>
    <xf numFmtId="0" fontId="1" fillId="8" borderId="60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left" vertical="center" indent="1"/>
    </xf>
    <xf numFmtId="0" fontId="4" fillId="4" borderId="61" xfId="0" applyFont="1" applyFill="1" applyBorder="1" applyAlignment="1">
      <alignment horizontal="left" vertical="center" indent="1"/>
    </xf>
    <xf numFmtId="0" fontId="1" fillId="10" borderId="45" xfId="0" applyFont="1" applyFill="1" applyBorder="1" applyAlignment="1">
      <alignment horizontal="center" vertical="center"/>
    </xf>
    <xf numFmtId="0" fontId="1" fillId="10" borderId="38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left" vertical="center" indent="1"/>
    </xf>
    <xf numFmtId="0" fontId="13" fillId="4" borderId="44" xfId="0" applyFont="1" applyFill="1" applyBorder="1" applyAlignment="1">
      <alignment horizontal="left" vertical="center" indent="1"/>
    </xf>
    <xf numFmtId="0" fontId="13" fillId="4" borderId="40" xfId="0" applyFont="1" applyFill="1" applyBorder="1" applyAlignment="1">
      <alignment horizontal="left" vertical="center" indent="1"/>
    </xf>
    <xf numFmtId="0" fontId="13" fillId="4" borderId="39" xfId="0" applyFont="1" applyFill="1" applyBorder="1" applyAlignment="1">
      <alignment horizontal="left" vertical="center" indent="1"/>
    </xf>
    <xf numFmtId="0" fontId="1" fillId="10" borderId="43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/>
    </xf>
    <xf numFmtId="0" fontId="1" fillId="10" borderId="41" xfId="0" applyFont="1" applyFill="1" applyBorder="1" applyAlignment="1">
      <alignment horizontal="center" vertical="center"/>
    </xf>
    <xf numFmtId="0" fontId="1" fillId="10" borderId="36" xfId="0" applyFont="1" applyFill="1" applyBorder="1" applyAlignment="1">
      <alignment horizontal="center" vertical="center"/>
    </xf>
    <xf numFmtId="0" fontId="13" fillId="4" borderId="198" xfId="0" applyFont="1" applyFill="1" applyBorder="1" applyAlignment="1">
      <alignment horizontal="left" vertical="center" indent="1"/>
    </xf>
    <xf numFmtId="0" fontId="13" fillId="4" borderId="197" xfId="0" applyFont="1" applyFill="1" applyBorder="1" applyAlignment="1">
      <alignment horizontal="left" vertical="center" indent="1"/>
    </xf>
    <xf numFmtId="0" fontId="4" fillId="4" borderId="54" xfId="0" applyFont="1" applyFill="1" applyBorder="1" applyAlignment="1">
      <alignment horizontal="left" vertical="center" indent="1"/>
    </xf>
    <xf numFmtId="0" fontId="4" fillId="4" borderId="53" xfId="0" applyFont="1" applyFill="1" applyBorder="1" applyAlignment="1">
      <alignment horizontal="left" vertical="center" indent="1"/>
    </xf>
    <xf numFmtId="0" fontId="5" fillId="4" borderId="50" xfId="0" applyFont="1" applyFill="1" applyBorder="1" applyAlignment="1">
      <alignment horizontal="left" vertical="center" indent="1"/>
    </xf>
    <xf numFmtId="0" fontId="5" fillId="4" borderId="49" xfId="0" applyFont="1" applyFill="1" applyBorder="1" applyAlignment="1">
      <alignment horizontal="left" vertical="center" indent="1"/>
    </xf>
    <xf numFmtId="0" fontId="1" fillId="8" borderId="65" xfId="0" applyFont="1" applyFill="1" applyBorder="1" applyAlignment="1">
      <alignment horizontal="center" vertical="center" shrinkToFit="1"/>
    </xf>
    <xf numFmtId="0" fontId="1" fillId="8" borderId="66" xfId="0" applyFont="1" applyFill="1" applyBorder="1" applyAlignment="1">
      <alignment horizontal="center" vertical="center" shrinkToFit="1"/>
    </xf>
    <xf numFmtId="0" fontId="1" fillId="8" borderId="74" xfId="0" applyFont="1" applyFill="1" applyBorder="1" applyAlignment="1">
      <alignment horizontal="center" vertical="center"/>
    </xf>
    <xf numFmtId="0" fontId="1" fillId="8" borderId="75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left" vertical="center" indent="1"/>
    </xf>
    <xf numFmtId="0" fontId="13" fillId="4" borderId="72" xfId="0" applyFont="1" applyFill="1" applyBorder="1" applyAlignment="1">
      <alignment horizontal="left" vertical="center" indent="1"/>
    </xf>
    <xf numFmtId="0" fontId="13" fillId="4" borderId="73" xfId="0" applyFont="1" applyFill="1" applyBorder="1" applyAlignment="1">
      <alignment horizontal="left" vertical="center" indent="1"/>
    </xf>
    <xf numFmtId="0" fontId="1" fillId="11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/>
    </xf>
    <xf numFmtId="0" fontId="1" fillId="12" borderId="76" xfId="0" applyFont="1" applyFill="1" applyBorder="1" applyAlignment="1">
      <alignment horizontal="center" vertical="center"/>
    </xf>
    <xf numFmtId="0" fontId="1" fillId="12" borderId="77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left" vertical="center" indent="1"/>
    </xf>
    <xf numFmtId="0" fontId="4" fillId="4" borderId="78" xfId="0" applyFont="1" applyFill="1" applyBorder="1" applyAlignment="1">
      <alignment horizontal="left" vertical="center" indent="1"/>
    </xf>
    <xf numFmtId="0" fontId="1" fillId="12" borderId="79" xfId="0" applyFont="1" applyFill="1" applyBorder="1" applyAlignment="1">
      <alignment horizontal="center" vertical="center"/>
    </xf>
    <xf numFmtId="0" fontId="1" fillId="12" borderId="80" xfId="0" applyFont="1" applyFill="1" applyBorder="1" applyAlignment="1">
      <alignment horizontal="center" vertical="center"/>
    </xf>
    <xf numFmtId="0" fontId="4" fillId="4" borderId="80" xfId="0" applyFont="1" applyFill="1" applyBorder="1" applyAlignment="1">
      <alignment horizontal="left" vertical="top" wrapText="1" indent="1"/>
    </xf>
    <xf numFmtId="0" fontId="4" fillId="4" borderId="80" xfId="0" applyFont="1" applyFill="1" applyBorder="1" applyAlignment="1">
      <alignment horizontal="left" vertical="top" indent="1"/>
    </xf>
    <xf numFmtId="0" fontId="4" fillId="4" borderId="81" xfId="0" applyFont="1" applyFill="1" applyBorder="1" applyAlignment="1">
      <alignment horizontal="left" vertical="top" indent="1"/>
    </xf>
    <xf numFmtId="0" fontId="24" fillId="13" borderId="0" xfId="0" applyFont="1" applyFill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4" fillId="0" borderId="192" xfId="0" applyFont="1" applyBorder="1" applyAlignment="1">
      <alignment horizontal="left" vertical="center" indent="1"/>
    </xf>
    <xf numFmtId="0" fontId="4" fillId="0" borderId="193" xfId="0" applyFont="1" applyBorder="1" applyAlignment="1">
      <alignment horizontal="left" vertical="center" indent="1"/>
    </xf>
    <xf numFmtId="0" fontId="6" fillId="0" borderId="89" xfId="0" applyFont="1" applyBorder="1" applyAlignment="1">
      <alignment horizontal="left" vertical="center" indent="1"/>
    </xf>
    <xf numFmtId="0" fontId="6" fillId="0" borderId="188" xfId="0" applyFont="1" applyBorder="1" applyAlignment="1">
      <alignment horizontal="left" vertical="center" indent="1"/>
    </xf>
    <xf numFmtId="0" fontId="4" fillId="0" borderId="89" xfId="0" applyFont="1" applyBorder="1" applyAlignment="1">
      <alignment horizontal="left" vertical="center" indent="1"/>
    </xf>
    <xf numFmtId="0" fontId="4" fillId="0" borderId="188" xfId="0" applyFont="1" applyBorder="1" applyAlignment="1">
      <alignment horizontal="left" vertical="center" indent="1"/>
    </xf>
    <xf numFmtId="0" fontId="4" fillId="0" borderId="90" xfId="0" applyFont="1" applyBorder="1" applyAlignment="1">
      <alignment horizontal="left" vertical="center" indent="1"/>
    </xf>
    <xf numFmtId="0" fontId="4" fillId="0" borderId="187" xfId="0" applyFont="1" applyBorder="1" applyAlignment="1">
      <alignment horizontal="left" vertical="center" indent="1"/>
    </xf>
    <xf numFmtId="0" fontId="1" fillId="7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4" fillId="4" borderId="107" xfId="0" applyFont="1" applyFill="1" applyBorder="1" applyAlignment="1">
      <alignment horizontal="center" vertical="center" wrapText="1"/>
    </xf>
    <xf numFmtId="0" fontId="1" fillId="8" borderId="107" xfId="0" applyFont="1" applyFill="1" applyBorder="1" applyAlignment="1">
      <alignment horizontal="left" vertical="center" indent="1"/>
    </xf>
    <xf numFmtId="0" fontId="1" fillId="8" borderId="108" xfId="0" applyFont="1" applyFill="1" applyBorder="1" applyAlignment="1">
      <alignment horizontal="left" vertical="center" indent="1"/>
    </xf>
    <xf numFmtId="0" fontId="6" fillId="0" borderId="192" xfId="0" applyFont="1" applyBorder="1" applyAlignment="1">
      <alignment horizontal="left" vertical="center" indent="1"/>
    </xf>
    <xf numFmtId="0" fontId="6" fillId="0" borderId="193" xfId="0" applyFont="1" applyBorder="1" applyAlignment="1">
      <alignment horizontal="left" vertical="center" indent="1"/>
    </xf>
    <xf numFmtId="0" fontId="13" fillId="0" borderId="189" xfId="0" applyFont="1" applyBorder="1" applyAlignment="1">
      <alignment horizontal="left" vertical="top" wrapText="1" indent="1"/>
    </xf>
    <xf numFmtId="0" fontId="13" fillId="0" borderId="190" xfId="0" applyFont="1" applyBorder="1" applyAlignment="1">
      <alignment horizontal="left" vertical="top" wrapText="1" inden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1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 wrapText="1" shrinkToFit="1"/>
    </xf>
    <xf numFmtId="0" fontId="1" fillId="7" borderId="23" xfId="0" applyFont="1" applyFill="1" applyBorder="1" applyAlignment="1">
      <alignment horizontal="center" vertical="center" shrinkToFit="1"/>
    </xf>
    <xf numFmtId="0" fontId="4" fillId="0" borderId="199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4" fillId="0" borderId="200" xfId="0" applyFont="1" applyFill="1" applyBorder="1" applyAlignment="1">
      <alignment horizontal="left" vertical="center" indent="1"/>
    </xf>
    <xf numFmtId="0" fontId="1" fillId="8" borderId="106" xfId="0" applyFont="1" applyFill="1" applyBorder="1" applyAlignment="1">
      <alignment horizontal="center" vertical="center"/>
    </xf>
    <xf numFmtId="0" fontId="1" fillId="8" borderId="107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149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186" xfId="0" applyFont="1" applyFill="1" applyBorder="1" applyAlignment="1">
      <alignment horizontal="center" vertical="center"/>
    </xf>
    <xf numFmtId="0" fontId="13" fillId="0" borderId="166" xfId="0" applyFont="1" applyBorder="1" applyAlignment="1">
      <alignment horizontal="left" vertical="center" wrapText="1" indent="1"/>
    </xf>
    <xf numFmtId="0" fontId="13" fillId="0" borderId="167" xfId="0" applyFont="1" applyBorder="1" applyAlignment="1">
      <alignment horizontal="left" vertical="center" wrapText="1" indent="1"/>
    </xf>
    <xf numFmtId="0" fontId="13" fillId="0" borderId="168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indent="1"/>
    </xf>
    <xf numFmtId="0" fontId="13" fillId="0" borderId="17" xfId="0" applyFont="1" applyBorder="1" applyAlignment="1">
      <alignment horizontal="left" vertical="center" wrapText="1" indent="1"/>
    </xf>
    <xf numFmtId="0" fontId="13" fillId="0" borderId="18" xfId="0" applyFont="1" applyBorder="1" applyAlignment="1">
      <alignment horizontal="left" vertical="center" wrapText="1" indent="1"/>
    </xf>
    <xf numFmtId="0" fontId="13" fillId="0" borderId="30" xfId="0" applyFont="1" applyBorder="1" applyAlignment="1">
      <alignment horizontal="left" vertical="center" wrapText="1" indent="1"/>
    </xf>
    <xf numFmtId="0" fontId="13" fillId="0" borderId="34" xfId="0" applyFont="1" applyBorder="1" applyAlignment="1">
      <alignment horizontal="left" vertical="center" wrapText="1" indent="1"/>
    </xf>
    <xf numFmtId="0" fontId="13" fillId="0" borderId="33" xfId="0" applyFont="1" applyBorder="1" applyAlignment="1">
      <alignment horizontal="left" vertical="center" wrapText="1" indent="1"/>
    </xf>
    <xf numFmtId="0" fontId="13" fillId="0" borderId="32" xfId="0" applyFont="1" applyBorder="1" applyAlignment="1">
      <alignment horizontal="left" vertical="center" wrapText="1" indent="1"/>
    </xf>
    <xf numFmtId="0" fontId="1" fillId="7" borderId="15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51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148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 indent="1"/>
    </xf>
    <xf numFmtId="0" fontId="4" fillId="0" borderId="191" xfId="0" applyFont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vertical="center" indent="1"/>
    </xf>
    <xf numFmtId="0" fontId="13" fillId="0" borderId="154" xfId="0" applyFont="1" applyBorder="1" applyAlignment="1">
      <alignment horizontal="left" vertical="center" indent="1"/>
    </xf>
    <xf numFmtId="0" fontId="1" fillId="0" borderId="90" xfId="0" applyFont="1" applyBorder="1" applyAlignment="1">
      <alignment horizontal="left" vertical="center"/>
    </xf>
    <xf numFmtId="0" fontId="1" fillId="0" borderId="187" xfId="0" applyFont="1" applyBorder="1" applyAlignment="1">
      <alignment horizontal="left" vertical="center"/>
    </xf>
    <xf numFmtId="0" fontId="1" fillId="0" borderId="89" xfId="0" applyFont="1" applyBorder="1" applyAlignment="1">
      <alignment horizontal="left" vertical="center"/>
    </xf>
    <xf numFmtId="0" fontId="1" fillId="0" borderId="188" xfId="0" applyFont="1" applyBorder="1" applyAlignment="1">
      <alignment horizontal="left" vertical="center"/>
    </xf>
    <xf numFmtId="0" fontId="13" fillId="0" borderId="175" xfId="0" applyFont="1" applyBorder="1" applyAlignment="1">
      <alignment horizontal="left" vertical="center" wrapText="1" indent="1"/>
    </xf>
    <xf numFmtId="0" fontId="13" fillId="0" borderId="176" xfId="0" applyFont="1" applyBorder="1" applyAlignment="1">
      <alignment horizontal="left" vertical="center" wrapText="1" indent="1"/>
    </xf>
    <xf numFmtId="0" fontId="13" fillId="0" borderId="185" xfId="0" applyFont="1" applyBorder="1" applyAlignment="1">
      <alignment horizontal="left" vertical="center" wrapText="1" indent="1"/>
    </xf>
    <xf numFmtId="0" fontId="1" fillId="7" borderId="31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52" xfId="0" applyFont="1" applyFill="1" applyBorder="1" applyAlignment="1">
      <alignment horizontal="center" vertical="center"/>
    </xf>
    <xf numFmtId="0" fontId="4" fillId="0" borderId="158" xfId="0" applyFont="1" applyBorder="1" applyAlignment="1">
      <alignment horizontal="left" vertical="center" indent="1"/>
    </xf>
    <xf numFmtId="0" fontId="4" fillId="0" borderId="159" xfId="0" applyFont="1" applyBorder="1" applyAlignment="1">
      <alignment horizontal="left" vertical="center" indent="1"/>
    </xf>
    <xf numFmtId="0" fontId="4" fillId="0" borderId="170" xfId="0" applyFont="1" applyBorder="1" applyAlignment="1">
      <alignment horizontal="left" vertical="center" indent="1"/>
    </xf>
    <xf numFmtId="0" fontId="4" fillId="0" borderId="162" xfId="0" applyFont="1" applyBorder="1" applyAlignment="1">
      <alignment horizontal="left" vertical="center" indent="1"/>
    </xf>
    <xf numFmtId="0" fontId="4" fillId="0" borderId="163" xfId="0" applyFont="1" applyBorder="1" applyAlignment="1">
      <alignment horizontal="left" vertical="center" indent="1"/>
    </xf>
    <xf numFmtId="0" fontId="4" fillId="0" borderId="171" xfId="0" applyFont="1" applyBorder="1" applyAlignment="1">
      <alignment horizontal="left" vertical="center" indent="1"/>
    </xf>
    <xf numFmtId="0" fontId="4" fillId="0" borderId="155" xfId="0" applyFont="1" applyBorder="1" applyAlignment="1">
      <alignment horizontal="left" vertical="center" indent="1"/>
    </xf>
    <xf numFmtId="0" fontId="4" fillId="0" borderId="156" xfId="0" applyFont="1" applyBorder="1" applyAlignment="1">
      <alignment horizontal="left" vertical="center" indent="1"/>
    </xf>
    <xf numFmtId="0" fontId="4" fillId="0" borderId="157" xfId="0" applyFont="1" applyBorder="1" applyAlignment="1">
      <alignment horizontal="left" vertical="center" indent="1"/>
    </xf>
    <xf numFmtId="0" fontId="4" fillId="0" borderId="164" xfId="0" applyFont="1" applyBorder="1" applyAlignment="1">
      <alignment horizontal="left" vertical="center" indent="1"/>
    </xf>
    <xf numFmtId="0" fontId="4" fillId="0" borderId="158" xfId="0" applyFont="1" applyBorder="1" applyAlignment="1">
      <alignment horizontal="center" vertical="center" wrapText="1"/>
    </xf>
    <xf numFmtId="0" fontId="4" fillId="0" borderId="159" xfId="0" applyFont="1" applyBorder="1" applyAlignment="1">
      <alignment horizontal="center" vertical="center" wrapText="1"/>
    </xf>
    <xf numFmtId="0" fontId="4" fillId="0" borderId="170" xfId="0" applyFont="1" applyBorder="1" applyAlignment="1">
      <alignment horizontal="center" vertical="center" wrapText="1"/>
    </xf>
    <xf numFmtId="0" fontId="13" fillId="0" borderId="182" xfId="0" applyFont="1" applyBorder="1" applyAlignment="1">
      <alignment horizontal="center" vertical="center"/>
    </xf>
    <xf numFmtId="0" fontId="13" fillId="0" borderId="146" xfId="0" applyFont="1" applyBorder="1" applyAlignment="1">
      <alignment horizontal="center" vertical="center"/>
    </xf>
    <xf numFmtId="0" fontId="13" fillId="0" borderId="183" xfId="0" applyFont="1" applyBorder="1" applyAlignment="1">
      <alignment horizontal="center" vertical="center"/>
    </xf>
    <xf numFmtId="0" fontId="1" fillId="7" borderId="145" xfId="0" applyFont="1" applyFill="1" applyBorder="1" applyAlignment="1">
      <alignment horizontal="center" vertical="center"/>
    </xf>
    <xf numFmtId="0" fontId="1" fillId="7" borderId="146" xfId="0" applyFont="1" applyFill="1" applyBorder="1" applyAlignment="1">
      <alignment horizontal="center" vertical="center"/>
    </xf>
    <xf numFmtId="0" fontId="1" fillId="7" borderId="14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 indent="1"/>
    </xf>
    <xf numFmtId="0" fontId="4" fillId="4" borderId="18" xfId="0" applyFont="1" applyFill="1" applyBorder="1" applyAlignment="1">
      <alignment horizontal="left" vertical="center" indent="1"/>
    </xf>
    <xf numFmtId="0" fontId="4" fillId="4" borderId="30" xfId="0" applyFont="1" applyFill="1" applyBorder="1" applyAlignment="1">
      <alignment horizontal="left" vertical="center" indent="1"/>
    </xf>
    <xf numFmtId="0" fontId="13" fillId="0" borderId="173" xfId="0" applyFont="1" applyFill="1" applyBorder="1" applyAlignment="1">
      <alignment horizontal="left" vertical="center" indent="1"/>
    </xf>
    <xf numFmtId="0" fontId="13" fillId="0" borderId="174" xfId="0" applyFont="1" applyFill="1" applyBorder="1" applyAlignment="1">
      <alignment horizontal="left" vertical="center" indent="1"/>
    </xf>
    <xf numFmtId="0" fontId="13" fillId="0" borderId="184" xfId="0" applyFont="1" applyFill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153" xfId="0" applyFont="1" applyBorder="1" applyAlignment="1">
      <alignment horizontal="left" vertical="center" indent="1"/>
    </xf>
    <xf numFmtId="0" fontId="4" fillId="0" borderId="161" xfId="0" applyFont="1" applyBorder="1" applyAlignment="1">
      <alignment horizontal="left" vertical="top" wrapText="1"/>
    </xf>
    <xf numFmtId="0" fontId="4" fillId="0" borderId="165" xfId="0" applyFont="1" applyBorder="1" applyAlignment="1">
      <alignment horizontal="right" vertical="center"/>
    </xf>
    <xf numFmtId="0" fontId="4" fillId="0" borderId="165" xfId="0" applyFont="1" applyBorder="1" applyAlignment="1">
      <alignment horizontal="center" vertical="center" wrapText="1"/>
    </xf>
    <xf numFmtId="0" fontId="4" fillId="0" borderId="17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4" fillId="0" borderId="160" xfId="0" applyFont="1" applyBorder="1" applyAlignment="1">
      <alignment horizontal="left" vertical="center" indent="1"/>
    </xf>
    <xf numFmtId="0" fontId="4" fillId="0" borderId="169" xfId="0" applyFont="1" applyBorder="1" applyAlignment="1">
      <alignment horizontal="left" vertical="center" indent="1"/>
    </xf>
    <xf numFmtId="0" fontId="13" fillId="4" borderId="115" xfId="0" applyFont="1" applyFill="1" applyBorder="1" applyAlignment="1">
      <alignment horizontal="left" vertical="center" indent="1"/>
    </xf>
    <xf numFmtId="0" fontId="13" fillId="4" borderId="116" xfId="0" applyFont="1" applyFill="1" applyBorder="1" applyAlignment="1">
      <alignment horizontal="left" vertical="center" indent="1"/>
    </xf>
    <xf numFmtId="0" fontId="13" fillId="4" borderId="202" xfId="0" applyFont="1" applyFill="1" applyBorder="1" applyAlignment="1">
      <alignment horizontal="left" vertical="center" indent="1"/>
    </xf>
    <xf numFmtId="0" fontId="13" fillId="4" borderId="203" xfId="0" applyFont="1" applyFill="1" applyBorder="1" applyAlignment="1">
      <alignment horizontal="left" vertical="center" indent="1"/>
    </xf>
    <xf numFmtId="38" fontId="13" fillId="4" borderId="6" xfId="1" applyFont="1" applyFill="1" applyBorder="1" applyAlignment="1">
      <alignment horizontal="center" vertical="center"/>
    </xf>
    <xf numFmtId="38" fontId="13" fillId="4" borderId="114" xfId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38" fontId="13" fillId="5" borderId="11" xfId="1" applyFont="1" applyFill="1" applyBorder="1" applyAlignment="1">
      <alignment horizontal="center" vertical="center"/>
    </xf>
    <xf numFmtId="0" fontId="13" fillId="4" borderId="117" xfId="0" applyFont="1" applyFill="1" applyBorder="1" applyAlignment="1">
      <alignment horizontal="left" vertical="center" indent="1"/>
    </xf>
    <xf numFmtId="0" fontId="13" fillId="4" borderId="118" xfId="0" applyFont="1" applyFill="1" applyBorder="1" applyAlignment="1">
      <alignment horizontal="left" vertical="center" indent="1"/>
    </xf>
    <xf numFmtId="0" fontId="13" fillId="4" borderId="119" xfId="0" applyFont="1" applyFill="1" applyBorder="1" applyAlignment="1">
      <alignment horizontal="left" vertical="center" indent="1"/>
    </xf>
    <xf numFmtId="0" fontId="13" fillId="4" borderId="120" xfId="0" applyFont="1" applyFill="1" applyBorder="1" applyAlignment="1">
      <alignment horizontal="left" vertical="center" indent="1"/>
    </xf>
    <xf numFmtId="0" fontId="13" fillId="4" borderId="121" xfId="0" applyFont="1" applyFill="1" applyBorder="1" applyAlignment="1">
      <alignment horizontal="left" vertical="center" indent="1"/>
    </xf>
    <xf numFmtId="0" fontId="13" fillId="4" borderId="122" xfId="0" applyFont="1" applyFill="1" applyBorder="1" applyAlignment="1">
      <alignment horizontal="left" vertical="center" indent="1"/>
    </xf>
    <xf numFmtId="0" fontId="1" fillId="8" borderId="123" xfId="0" applyFont="1" applyFill="1" applyBorder="1" applyAlignment="1">
      <alignment horizontal="center" vertical="center"/>
    </xf>
    <xf numFmtId="0" fontId="1" fillId="8" borderId="124" xfId="0" applyFont="1" applyFill="1" applyBorder="1" applyAlignment="1">
      <alignment horizontal="center" vertical="center"/>
    </xf>
    <xf numFmtId="0" fontId="1" fillId="8" borderId="110" xfId="0" applyFont="1" applyFill="1" applyBorder="1" applyAlignment="1">
      <alignment horizontal="center" vertical="center"/>
    </xf>
    <xf numFmtId="0" fontId="1" fillId="8" borderId="1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5" xfId="0" applyFont="1" applyFill="1" applyBorder="1" applyAlignment="1">
      <alignment horizontal="center" vertical="center"/>
    </xf>
    <xf numFmtId="0" fontId="1" fillId="10" borderId="48" xfId="0" applyFont="1" applyFill="1" applyBorder="1" applyAlignment="1">
      <alignment horizontal="center" vertical="center"/>
    </xf>
    <xf numFmtId="0" fontId="1" fillId="10" borderId="91" xfId="0" applyFont="1" applyFill="1" applyBorder="1" applyAlignment="1">
      <alignment horizontal="center" vertical="center"/>
    </xf>
    <xf numFmtId="0" fontId="7" fillId="4" borderId="92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top" wrapText="1"/>
    </xf>
    <xf numFmtId="0" fontId="1" fillId="5" borderId="127" xfId="0" applyFont="1" applyFill="1" applyBorder="1" applyAlignment="1">
      <alignment horizontal="center" vertical="top" wrapText="1"/>
    </xf>
    <xf numFmtId="0" fontId="1" fillId="13" borderId="0" xfId="0" applyFont="1" applyFill="1" applyAlignment="1">
      <alignment horizontal="center" vertical="center"/>
    </xf>
    <xf numFmtId="0" fontId="1" fillId="12" borderId="82" xfId="0" applyFont="1" applyFill="1" applyBorder="1" applyAlignment="1">
      <alignment horizontal="center" vertical="center"/>
    </xf>
    <xf numFmtId="0" fontId="1" fillId="12" borderId="83" xfId="0" applyFont="1" applyFill="1" applyBorder="1" applyAlignment="1">
      <alignment horizontal="center" vertical="center"/>
    </xf>
    <xf numFmtId="0" fontId="7" fillId="4" borderId="107" xfId="0" applyFont="1" applyFill="1" applyBorder="1" applyAlignment="1">
      <alignment horizontal="center" vertical="center"/>
    </xf>
    <xf numFmtId="0" fontId="7" fillId="4" borderId="108" xfId="0" applyFont="1" applyFill="1" applyBorder="1" applyAlignment="1">
      <alignment horizontal="center" vertical="center"/>
    </xf>
    <xf numFmtId="0" fontId="7" fillId="4" borderId="83" xfId="0" applyFont="1" applyFill="1" applyBorder="1" applyAlignment="1">
      <alignment horizontal="center" vertical="center"/>
    </xf>
    <xf numFmtId="0" fontId="7" fillId="4" borderId="86" xfId="0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38" fontId="4" fillId="4" borderId="4" xfId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09" xfId="0" applyFont="1" applyFill="1" applyBorder="1" applyAlignment="1">
      <alignment horizontal="center" vertical="center"/>
    </xf>
    <xf numFmtId="38" fontId="28" fillId="4" borderId="2" xfId="1" applyFont="1" applyFill="1" applyBorder="1" applyAlignment="1">
      <alignment horizontal="center" vertical="center"/>
    </xf>
    <xf numFmtId="38" fontId="28" fillId="4" borderId="3" xfId="1" applyFont="1" applyFill="1" applyBorder="1" applyAlignment="1">
      <alignment horizontal="center" vertical="center"/>
    </xf>
    <xf numFmtId="38" fontId="28" fillId="4" borderId="4" xfId="1" applyFont="1" applyFill="1" applyBorder="1" applyAlignment="1">
      <alignment horizontal="center" vertical="center"/>
    </xf>
    <xf numFmtId="0" fontId="1" fillId="12" borderId="134" xfId="0" applyFont="1" applyFill="1" applyBorder="1" applyAlignment="1">
      <alignment horizontal="center" vertical="center"/>
    </xf>
    <xf numFmtId="0" fontId="1" fillId="12" borderId="138" xfId="0" applyFont="1" applyFill="1" applyBorder="1" applyAlignment="1">
      <alignment horizontal="center" vertical="center"/>
    </xf>
    <xf numFmtId="0" fontId="1" fillId="12" borderId="135" xfId="0" applyFont="1" applyFill="1" applyBorder="1" applyAlignment="1">
      <alignment horizontal="center" vertical="center"/>
    </xf>
    <xf numFmtId="0" fontId="1" fillId="12" borderId="136" xfId="0" applyFont="1" applyFill="1" applyBorder="1" applyAlignment="1">
      <alignment horizontal="center" vertical="center"/>
    </xf>
    <xf numFmtId="0" fontId="1" fillId="12" borderId="139" xfId="0" applyFont="1" applyFill="1" applyBorder="1" applyAlignment="1">
      <alignment horizontal="center" vertical="center"/>
    </xf>
    <xf numFmtId="0" fontId="1" fillId="12" borderId="137" xfId="0" applyFont="1" applyFill="1" applyBorder="1" applyAlignment="1">
      <alignment horizontal="center" vertical="center"/>
    </xf>
    <xf numFmtId="0" fontId="13" fillId="4" borderId="140" xfId="0" applyFont="1" applyFill="1" applyBorder="1" applyAlignment="1">
      <alignment horizontal="left" vertical="center" indent="1"/>
    </xf>
    <xf numFmtId="0" fontId="13" fillId="4" borderId="138" xfId="0" applyFont="1" applyFill="1" applyBorder="1" applyAlignment="1">
      <alignment horizontal="left" vertical="center" indent="1"/>
    </xf>
    <xf numFmtId="0" fontId="13" fillId="4" borderId="141" xfId="0" applyFont="1" applyFill="1" applyBorder="1" applyAlignment="1">
      <alignment horizontal="left" vertical="center" indent="1"/>
    </xf>
    <xf numFmtId="0" fontId="13" fillId="4" borderId="142" xfId="0" applyFont="1" applyFill="1" applyBorder="1" applyAlignment="1">
      <alignment horizontal="left" vertical="center" indent="1"/>
    </xf>
    <xf numFmtId="0" fontId="13" fillId="4" borderId="139" xfId="0" applyFont="1" applyFill="1" applyBorder="1" applyAlignment="1">
      <alignment horizontal="left" vertical="center" indent="1"/>
    </xf>
    <xf numFmtId="0" fontId="13" fillId="4" borderId="143" xfId="0" applyFont="1" applyFill="1" applyBorder="1" applyAlignment="1">
      <alignment horizontal="left" vertical="center" indent="1"/>
    </xf>
    <xf numFmtId="0" fontId="4" fillId="0" borderId="48" xfId="0" applyFont="1" applyFill="1" applyBorder="1" applyAlignment="1">
      <alignment horizontal="left" vertical="center" indent="1"/>
    </xf>
    <xf numFmtId="0" fontId="4" fillId="0" borderId="47" xfId="0" applyFont="1" applyFill="1" applyBorder="1" applyAlignment="1">
      <alignment horizontal="left" vertical="center" indent="1"/>
    </xf>
    <xf numFmtId="0" fontId="4" fillId="0" borderId="46" xfId="0" applyFont="1" applyFill="1" applyBorder="1" applyAlignment="1">
      <alignment horizontal="left" vertical="center" indent="1"/>
    </xf>
    <xf numFmtId="0" fontId="17" fillId="9" borderId="94" xfId="0" applyFont="1" applyFill="1" applyBorder="1" applyAlignment="1">
      <alignment horizontal="left" vertical="center" indent="1"/>
    </xf>
    <xf numFmtId="0" fontId="17" fillId="9" borderId="0" xfId="0" applyFont="1" applyFill="1" applyAlignment="1">
      <alignment horizontal="left" vertical="center" indent="1"/>
    </xf>
    <xf numFmtId="0" fontId="17" fillId="9" borderId="95" xfId="0" applyFont="1" applyFill="1" applyBorder="1" applyAlignment="1">
      <alignment horizontal="left" vertical="center" indent="1"/>
    </xf>
    <xf numFmtId="0" fontId="28" fillId="4" borderId="96" xfId="0" applyFont="1" applyFill="1" applyBorder="1" applyAlignment="1">
      <alignment horizontal="left" vertical="center" indent="1"/>
    </xf>
    <xf numFmtId="0" fontId="28" fillId="4" borderId="97" xfId="0" applyFont="1" applyFill="1" applyBorder="1" applyAlignment="1">
      <alignment horizontal="left" vertical="center" indent="1"/>
    </xf>
    <xf numFmtId="0" fontId="28" fillId="4" borderId="98" xfId="0" applyFont="1" applyFill="1" applyBorder="1" applyAlignment="1">
      <alignment horizontal="left" vertical="center" indent="1"/>
    </xf>
    <xf numFmtId="38" fontId="28" fillId="4" borderId="88" xfId="1" applyFont="1" applyFill="1" applyBorder="1" applyAlignment="1">
      <alignment horizontal="center" vertical="center"/>
    </xf>
    <xf numFmtId="38" fontId="28" fillId="4" borderId="85" xfId="1" applyFont="1" applyFill="1" applyBorder="1" applyAlignment="1">
      <alignment horizontal="center" vertical="center"/>
    </xf>
    <xf numFmtId="38" fontId="28" fillId="4" borderId="87" xfId="1" applyFont="1" applyFill="1" applyBorder="1" applyAlignment="1">
      <alignment horizontal="center" vertical="center"/>
    </xf>
    <xf numFmtId="0" fontId="13" fillId="0" borderId="182" xfId="0" applyFont="1" applyBorder="1" applyAlignment="1">
      <alignment horizontal="left" vertical="center" indent="1"/>
    </xf>
    <xf numFmtId="0" fontId="13" fillId="0" borderId="146" xfId="0" applyFont="1" applyBorder="1" applyAlignment="1">
      <alignment horizontal="left" vertical="center" indent="1"/>
    </xf>
    <xf numFmtId="0" fontId="13" fillId="0" borderId="183" xfId="0" applyFont="1" applyBorder="1" applyAlignment="1">
      <alignment horizontal="left" vertical="center" indent="1"/>
    </xf>
    <xf numFmtId="0" fontId="13" fillId="4" borderId="106" xfId="0" applyFont="1" applyFill="1" applyBorder="1" applyAlignment="1">
      <alignment horizontal="center" vertical="center"/>
    </xf>
    <xf numFmtId="0" fontId="13" fillId="4" borderId="108" xfId="0" applyFont="1" applyFill="1" applyBorder="1" applyAlignment="1">
      <alignment horizontal="center" vertical="center"/>
    </xf>
    <xf numFmtId="0" fontId="1" fillId="12" borderId="128" xfId="0" applyFont="1" applyFill="1" applyBorder="1" applyAlignment="1">
      <alignment horizontal="center" vertical="center"/>
    </xf>
    <xf numFmtId="0" fontId="1" fillId="12" borderId="129" xfId="0" applyFont="1" applyFill="1" applyBorder="1" applyAlignment="1">
      <alignment horizontal="center" vertical="center"/>
    </xf>
    <xf numFmtId="0" fontId="1" fillId="12" borderId="131" xfId="0" applyFont="1" applyFill="1" applyBorder="1" applyAlignment="1">
      <alignment horizontal="center" vertical="center"/>
    </xf>
    <xf numFmtId="0" fontId="1" fillId="12" borderId="132" xfId="0" applyFont="1" applyFill="1" applyBorder="1" applyAlignment="1">
      <alignment horizontal="center" vertical="center"/>
    </xf>
    <xf numFmtId="0" fontId="13" fillId="4" borderId="129" xfId="0" applyFont="1" applyFill="1" applyBorder="1" applyAlignment="1">
      <alignment horizontal="left" vertical="center" indent="1"/>
    </xf>
    <xf numFmtId="0" fontId="13" fillId="4" borderId="130" xfId="0" applyFont="1" applyFill="1" applyBorder="1" applyAlignment="1">
      <alignment horizontal="left" vertical="center" indent="1"/>
    </xf>
    <xf numFmtId="0" fontId="13" fillId="4" borderId="132" xfId="0" applyFont="1" applyFill="1" applyBorder="1" applyAlignment="1">
      <alignment horizontal="left" vertical="center" indent="1"/>
    </xf>
    <xf numFmtId="0" fontId="13" fillId="4" borderId="133" xfId="0" applyFont="1" applyFill="1" applyBorder="1" applyAlignment="1">
      <alignment horizontal="left" vertical="center" indent="1"/>
    </xf>
    <xf numFmtId="0" fontId="1" fillId="12" borderId="88" xfId="0" applyFont="1" applyFill="1" applyBorder="1" applyAlignment="1">
      <alignment horizontal="center" vertical="center"/>
    </xf>
    <xf numFmtId="0" fontId="1" fillId="12" borderId="85" xfId="0" applyFont="1" applyFill="1" applyBorder="1" applyAlignment="1">
      <alignment horizontal="center" vertical="center"/>
    </xf>
    <xf numFmtId="0" fontId="1" fillId="12" borderId="144" xfId="0" applyFont="1" applyFill="1" applyBorder="1" applyAlignment="1">
      <alignment horizontal="center" vertical="center"/>
    </xf>
    <xf numFmtId="0" fontId="13" fillId="4" borderId="84" xfId="0" applyFont="1" applyFill="1" applyBorder="1" applyAlignment="1">
      <alignment horizontal="left" vertical="top" wrapText="1" indent="1"/>
    </xf>
    <xf numFmtId="0" fontId="13" fillId="4" borderId="85" xfId="0" applyFont="1" applyFill="1" applyBorder="1" applyAlignment="1">
      <alignment horizontal="left" vertical="top" wrapText="1" indent="1"/>
    </xf>
    <xf numFmtId="0" fontId="13" fillId="4" borderId="87" xfId="0" applyFont="1" applyFill="1" applyBorder="1" applyAlignment="1">
      <alignment horizontal="left" vertical="top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D1FF"/>
      <color rgb="FFFFEFFF"/>
      <color rgb="FFFFEFF7"/>
      <color rgb="FFFFEBF7"/>
      <color rgb="FFFED6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D$115" lockText="1" noThreeD="1"/>
</file>

<file path=xl/ctrlProps/ctrlProp10.xml><?xml version="1.0" encoding="utf-8"?>
<formControlPr xmlns="http://schemas.microsoft.com/office/spreadsheetml/2009/9/main" objectType="CheckBox" checked="Checked" fmlaLink="$AM$115" lockText="1" noThreeD="1"/>
</file>

<file path=xl/ctrlProps/ctrlProp11.xml><?xml version="1.0" encoding="utf-8"?>
<formControlPr xmlns="http://schemas.microsoft.com/office/spreadsheetml/2009/9/main" objectType="CheckBox" fmlaLink="$AD$121" lockText="1" noThreeD="1"/>
</file>

<file path=xl/ctrlProps/ctrlProp12.xml><?xml version="1.0" encoding="utf-8"?>
<formControlPr xmlns="http://schemas.microsoft.com/office/spreadsheetml/2009/9/main" objectType="CheckBox" fmlaLink="$AE$121" lockText="1" noThreeD="1"/>
</file>

<file path=xl/ctrlProps/ctrlProp13.xml><?xml version="1.0" encoding="utf-8"?>
<formControlPr xmlns="http://schemas.microsoft.com/office/spreadsheetml/2009/9/main" objectType="CheckBox" fmlaLink="$AF$121" lockText="1" noThreeD="1"/>
</file>

<file path=xl/ctrlProps/ctrlProp14.xml><?xml version="1.0" encoding="utf-8"?>
<formControlPr xmlns="http://schemas.microsoft.com/office/spreadsheetml/2009/9/main" objectType="CheckBox" checked="Checked" fmlaLink="$AG$121" lockText="1" noThreeD="1"/>
</file>

<file path=xl/ctrlProps/ctrlProp2.xml><?xml version="1.0" encoding="utf-8"?>
<formControlPr xmlns="http://schemas.microsoft.com/office/spreadsheetml/2009/9/main" objectType="CheckBox" fmlaLink="$AE$115" lockText="1" noThreeD="1"/>
</file>

<file path=xl/ctrlProps/ctrlProp3.xml><?xml version="1.0" encoding="utf-8"?>
<formControlPr xmlns="http://schemas.microsoft.com/office/spreadsheetml/2009/9/main" objectType="CheckBox" fmlaLink="$AF$115" lockText="1" noThreeD="1"/>
</file>

<file path=xl/ctrlProps/ctrlProp4.xml><?xml version="1.0" encoding="utf-8"?>
<formControlPr xmlns="http://schemas.microsoft.com/office/spreadsheetml/2009/9/main" objectType="CheckBox" fmlaLink="$AG$115" lockText="1" noThreeD="1"/>
</file>

<file path=xl/ctrlProps/ctrlProp5.xml><?xml version="1.0" encoding="utf-8"?>
<formControlPr xmlns="http://schemas.microsoft.com/office/spreadsheetml/2009/9/main" objectType="CheckBox" fmlaLink="$AH$115" lockText="1" noThreeD="1"/>
</file>

<file path=xl/ctrlProps/ctrlProp6.xml><?xml version="1.0" encoding="utf-8"?>
<formControlPr xmlns="http://schemas.microsoft.com/office/spreadsheetml/2009/9/main" objectType="CheckBox" fmlaLink="$AI$115" lockText="1" noThreeD="1"/>
</file>

<file path=xl/ctrlProps/ctrlProp7.xml><?xml version="1.0" encoding="utf-8"?>
<formControlPr xmlns="http://schemas.microsoft.com/office/spreadsheetml/2009/9/main" objectType="CheckBox" checked="Checked" fmlaLink="$AJ$115" lockText="1" noThreeD="1"/>
</file>

<file path=xl/ctrlProps/ctrlProp8.xml><?xml version="1.0" encoding="utf-8"?>
<formControlPr xmlns="http://schemas.microsoft.com/office/spreadsheetml/2009/9/main" objectType="CheckBox" fmlaLink="$AK$115" lockText="1" noThreeD="1"/>
</file>

<file path=xl/ctrlProps/ctrlProp9.xml><?xml version="1.0" encoding="utf-8"?>
<formControlPr xmlns="http://schemas.microsoft.com/office/spreadsheetml/2009/9/main" objectType="CheckBox" fmlaLink="$AL$115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74</xdr:row>
      <xdr:rowOff>104775</xdr:rowOff>
    </xdr:from>
    <xdr:to>
      <xdr:col>18</xdr:col>
      <xdr:colOff>352425</xdr:colOff>
      <xdr:row>74</xdr:row>
      <xdr:rowOff>476250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95900" y="19392900"/>
          <a:ext cx="1933575" cy="371475"/>
        </a:xfrm>
        <a:prstGeom prst="round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介護サポーター育成事業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33</xdr:row>
          <xdr:rowOff>228600</xdr:rowOff>
        </xdr:from>
        <xdr:to>
          <xdr:col>11</xdr:col>
          <xdr:colOff>28575</xdr:colOff>
          <xdr:row>34</xdr:row>
          <xdr:rowOff>342900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1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33</xdr:row>
          <xdr:rowOff>228600</xdr:rowOff>
        </xdr:from>
        <xdr:to>
          <xdr:col>13</xdr:col>
          <xdr:colOff>28575</xdr:colOff>
          <xdr:row>34</xdr:row>
          <xdr:rowOff>342900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  <a:ext uri="{FF2B5EF4-FFF2-40B4-BE49-F238E27FC236}">
                  <a16:creationId xmlns:a16="http://schemas.microsoft.com/office/drawing/2014/main" id="{00000000-0008-0000-0100-00002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33</xdr:row>
          <xdr:rowOff>228600</xdr:rowOff>
        </xdr:from>
        <xdr:to>
          <xdr:col>15</xdr:col>
          <xdr:colOff>28575</xdr:colOff>
          <xdr:row>34</xdr:row>
          <xdr:rowOff>342900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  <a:ext uri="{FF2B5EF4-FFF2-40B4-BE49-F238E27FC236}">
                  <a16:creationId xmlns:a16="http://schemas.microsoft.com/office/drawing/2014/main" id="{00000000-0008-0000-0100-00002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33</xdr:row>
          <xdr:rowOff>228600</xdr:rowOff>
        </xdr:from>
        <xdr:to>
          <xdr:col>17</xdr:col>
          <xdr:colOff>28575</xdr:colOff>
          <xdr:row>34</xdr:row>
          <xdr:rowOff>342900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  <a:ext uri="{FF2B5EF4-FFF2-40B4-BE49-F238E27FC236}">
                  <a16:creationId xmlns:a16="http://schemas.microsoft.com/office/drawing/2014/main" id="{00000000-0008-0000-0100-00002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33</xdr:row>
          <xdr:rowOff>228600</xdr:rowOff>
        </xdr:from>
        <xdr:to>
          <xdr:col>19</xdr:col>
          <xdr:colOff>28575</xdr:colOff>
          <xdr:row>34</xdr:row>
          <xdr:rowOff>342900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  <a:ext uri="{FF2B5EF4-FFF2-40B4-BE49-F238E27FC236}">
                  <a16:creationId xmlns:a16="http://schemas.microsoft.com/office/drawing/2014/main" id="{00000000-0008-0000-0100-00002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33</xdr:row>
          <xdr:rowOff>228600</xdr:rowOff>
        </xdr:from>
        <xdr:to>
          <xdr:col>21</xdr:col>
          <xdr:colOff>28575</xdr:colOff>
          <xdr:row>34</xdr:row>
          <xdr:rowOff>342900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  <a:ext uri="{FF2B5EF4-FFF2-40B4-BE49-F238E27FC236}">
                  <a16:creationId xmlns:a16="http://schemas.microsoft.com/office/drawing/2014/main" id="{00000000-0008-0000-0100-00002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200025</xdr:colOff>
          <xdr:row>33</xdr:row>
          <xdr:rowOff>228600</xdr:rowOff>
        </xdr:from>
        <xdr:to>
          <xdr:col>23</xdr:col>
          <xdr:colOff>28575</xdr:colOff>
          <xdr:row>34</xdr:row>
          <xdr:rowOff>342900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  <a:ext uri="{FF2B5EF4-FFF2-40B4-BE49-F238E27FC236}">
                  <a16:creationId xmlns:a16="http://schemas.microsoft.com/office/drawing/2014/main" id="{00000000-0008-0000-0100-00002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34</xdr:row>
          <xdr:rowOff>276225</xdr:rowOff>
        </xdr:from>
        <xdr:to>
          <xdr:col>11</xdr:col>
          <xdr:colOff>28575</xdr:colOff>
          <xdr:row>36</xdr:row>
          <xdr:rowOff>38100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  <a:ext uri="{FF2B5EF4-FFF2-40B4-BE49-F238E27FC236}">
                  <a16:creationId xmlns:a16="http://schemas.microsoft.com/office/drawing/2014/main" id="{00000000-0008-0000-0100-00002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34</xdr:row>
          <xdr:rowOff>276225</xdr:rowOff>
        </xdr:from>
        <xdr:to>
          <xdr:col>15</xdr:col>
          <xdr:colOff>28575</xdr:colOff>
          <xdr:row>36</xdr:row>
          <xdr:rowOff>38100</xdr:rowOff>
        </xdr:to>
        <xdr:sp macro="" textlink="">
          <xdr:nvSpPr>
            <xdr:cNvPr id="16429" name="Check Box 45" hidden="1">
              <a:extLst>
                <a:ext uri="{63B3BB69-23CF-44E3-9099-C40C66FF867C}">
                  <a14:compatExt spid="_x0000_s16429"/>
                </a:ext>
                <a:ext uri="{FF2B5EF4-FFF2-40B4-BE49-F238E27FC236}">
                  <a16:creationId xmlns:a16="http://schemas.microsoft.com/office/drawing/2014/main" id="{00000000-0008-0000-0100-00002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34</xdr:row>
          <xdr:rowOff>276225</xdr:rowOff>
        </xdr:from>
        <xdr:to>
          <xdr:col>19</xdr:col>
          <xdr:colOff>28575</xdr:colOff>
          <xdr:row>36</xdr:row>
          <xdr:rowOff>38100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  <a:ext uri="{FF2B5EF4-FFF2-40B4-BE49-F238E27FC236}">
                  <a16:creationId xmlns:a16="http://schemas.microsoft.com/office/drawing/2014/main" id="{00000000-0008-0000-0100-00002E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43</xdr:row>
          <xdr:rowOff>228600</xdr:rowOff>
        </xdr:from>
        <xdr:to>
          <xdr:col>13</xdr:col>
          <xdr:colOff>28575</xdr:colOff>
          <xdr:row>45</xdr:row>
          <xdr:rowOff>19050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  <a:ext uri="{FF2B5EF4-FFF2-40B4-BE49-F238E27FC236}">
                  <a16:creationId xmlns:a16="http://schemas.microsoft.com/office/drawing/2014/main" id="{00000000-0008-0000-0100-00003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43</xdr:row>
          <xdr:rowOff>228600</xdr:rowOff>
        </xdr:from>
        <xdr:to>
          <xdr:col>16</xdr:col>
          <xdr:colOff>28575</xdr:colOff>
          <xdr:row>45</xdr:row>
          <xdr:rowOff>19050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  <a:ext uri="{FF2B5EF4-FFF2-40B4-BE49-F238E27FC236}">
                  <a16:creationId xmlns:a16="http://schemas.microsoft.com/office/drawing/2014/main" id="{00000000-0008-0000-0100-00003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43</xdr:row>
          <xdr:rowOff>228600</xdr:rowOff>
        </xdr:from>
        <xdr:to>
          <xdr:col>20</xdr:col>
          <xdr:colOff>28575</xdr:colOff>
          <xdr:row>45</xdr:row>
          <xdr:rowOff>19050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  <a:ext uri="{FF2B5EF4-FFF2-40B4-BE49-F238E27FC236}">
                  <a16:creationId xmlns:a16="http://schemas.microsoft.com/office/drawing/2014/main" id="{00000000-0008-0000-0100-00003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200025</xdr:colOff>
          <xdr:row>43</xdr:row>
          <xdr:rowOff>228600</xdr:rowOff>
        </xdr:from>
        <xdr:to>
          <xdr:col>23</xdr:col>
          <xdr:colOff>28575</xdr:colOff>
          <xdr:row>45</xdr:row>
          <xdr:rowOff>19050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  <a:ext uri="{FF2B5EF4-FFF2-40B4-BE49-F238E27FC236}">
                  <a16:creationId xmlns:a16="http://schemas.microsoft.com/office/drawing/2014/main" id="{00000000-0008-0000-0100-00003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A8C2D-C0AA-4B1E-B5C5-49BF7E73B070}">
  <sheetPr codeName="Sheet1">
    <tabColor rgb="FFC00000"/>
  </sheetPr>
  <dimension ref="B1:AF156"/>
  <sheetViews>
    <sheetView showGridLines="0" tabSelected="1" zoomScaleNormal="100" workbookViewId="0">
      <selection activeCell="M9" sqref="M9:AA9"/>
    </sheetView>
  </sheetViews>
  <sheetFormatPr defaultColWidth="5.25" defaultRowHeight="18.75" x14ac:dyDescent="0.4"/>
  <cols>
    <col min="1" max="2" width="5.25" style="2"/>
    <col min="3" max="3" width="1" style="2" customWidth="1"/>
    <col min="4" max="7" width="5.25" style="2"/>
    <col min="8" max="8" width="5.25" style="2" customWidth="1"/>
    <col min="9" max="20" width="5.25" style="2"/>
    <col min="21" max="26" width="5.25" style="2" customWidth="1"/>
    <col min="27" max="29" width="5.25" style="2"/>
    <col min="30" max="31" width="7.375" style="2" bestFit="1" customWidth="1"/>
    <col min="32" max="32" width="4.75" style="2" customWidth="1"/>
    <col min="33" max="36" width="5.625" style="2" bestFit="1" customWidth="1"/>
    <col min="37" max="16384" width="5.25" style="2"/>
  </cols>
  <sheetData>
    <row r="1" spans="2:28" ht="4.5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6.75" customHeight="1" x14ac:dyDescent="0.4"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33" x14ac:dyDescent="0.4">
      <c r="B3" s="1"/>
      <c r="C3" s="3"/>
      <c r="D3" s="32" t="s">
        <v>159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1"/>
      <c r="W3" s="1"/>
      <c r="X3" s="1"/>
      <c r="Y3" s="4"/>
      <c r="Z3" s="1"/>
      <c r="AA3" s="31" t="s">
        <v>5</v>
      </c>
      <c r="AB3" s="1"/>
    </row>
    <row r="4" spans="2:28" ht="6.75" customHeight="1" x14ac:dyDescent="0.4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6.75" customHeight="1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6.75" customHeight="1" x14ac:dyDescent="0.4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2:28" ht="19.5" thickBot="1" x14ac:dyDescent="0.45">
      <c r="B7" s="21"/>
      <c r="C7" s="21"/>
      <c r="D7" s="23" t="s">
        <v>13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5"/>
      <c r="AB7" s="21"/>
    </row>
    <row r="8" spans="2:28" ht="19.5" thickTop="1" x14ac:dyDescent="0.4">
      <c r="B8" s="21"/>
      <c r="C8" s="21"/>
      <c r="D8" s="122" t="s">
        <v>6</v>
      </c>
      <c r="E8" s="123"/>
      <c r="F8" s="123"/>
      <c r="G8" s="123"/>
      <c r="H8" s="123"/>
      <c r="I8" s="123"/>
      <c r="J8" s="123"/>
      <c r="K8" s="124" t="s">
        <v>0</v>
      </c>
      <c r="L8" s="125"/>
      <c r="M8" s="160" t="s">
        <v>11</v>
      </c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1"/>
      <c r="AB8" s="21"/>
    </row>
    <row r="9" spans="2:28" ht="30.75" thickBot="1" x14ac:dyDescent="0.45">
      <c r="B9" s="21"/>
      <c r="C9" s="21"/>
      <c r="D9" s="123"/>
      <c r="E9" s="123"/>
      <c r="F9" s="123"/>
      <c r="G9" s="123"/>
      <c r="H9" s="123"/>
      <c r="I9" s="123"/>
      <c r="J9" s="123"/>
      <c r="K9" s="126" t="s">
        <v>1</v>
      </c>
      <c r="L9" s="127"/>
      <c r="M9" s="162" t="s">
        <v>10</v>
      </c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3"/>
      <c r="AB9" s="21"/>
    </row>
    <row r="10" spans="2:28" ht="20.25" thickTop="1" thickBot="1" x14ac:dyDescent="0.45">
      <c r="B10" s="21"/>
      <c r="C10" s="21"/>
      <c r="D10" s="21"/>
      <c r="E10" s="21"/>
      <c r="F10" s="21"/>
      <c r="G10" s="22" t="s">
        <v>2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2:28" ht="20.25" thickTop="1" x14ac:dyDescent="0.4">
      <c r="B11" s="21"/>
      <c r="C11" s="21"/>
      <c r="D11" s="122" t="s">
        <v>7</v>
      </c>
      <c r="E11" s="123"/>
      <c r="F11" s="123"/>
      <c r="G11" s="123"/>
      <c r="H11" s="123"/>
      <c r="I11" s="123"/>
      <c r="J11" s="123"/>
      <c r="K11" s="148" t="s">
        <v>8</v>
      </c>
      <c r="L11" s="149"/>
      <c r="M11" s="150" t="s">
        <v>9</v>
      </c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1"/>
      <c r="AB11" s="21"/>
    </row>
    <row r="12" spans="2:28" ht="19.5" x14ac:dyDescent="0.4">
      <c r="B12" s="21"/>
      <c r="C12" s="21"/>
      <c r="D12" s="122"/>
      <c r="E12" s="123"/>
      <c r="F12" s="123"/>
      <c r="G12" s="123"/>
      <c r="H12" s="123"/>
      <c r="I12" s="123"/>
      <c r="J12" s="123"/>
      <c r="K12" s="154" t="s">
        <v>12</v>
      </c>
      <c r="L12" s="155"/>
      <c r="M12" s="158" t="s">
        <v>155</v>
      </c>
      <c r="N12" s="158"/>
      <c r="O12" s="158" t="s">
        <v>156</v>
      </c>
      <c r="P12" s="158"/>
      <c r="Q12" s="158"/>
      <c r="R12" s="158"/>
      <c r="S12" s="158" t="s">
        <v>157</v>
      </c>
      <c r="T12" s="158"/>
      <c r="U12" s="158"/>
      <c r="V12" s="158"/>
      <c r="W12" s="158"/>
      <c r="X12" s="158"/>
      <c r="Y12" s="158"/>
      <c r="Z12" s="158"/>
      <c r="AA12" s="159"/>
      <c r="AB12" s="21"/>
    </row>
    <row r="13" spans="2:28" ht="20.25" thickBot="1" x14ac:dyDescent="0.45">
      <c r="B13" s="21"/>
      <c r="C13" s="21"/>
      <c r="D13" s="123"/>
      <c r="E13" s="123"/>
      <c r="F13" s="123"/>
      <c r="G13" s="123"/>
      <c r="H13" s="123"/>
      <c r="I13" s="123"/>
      <c r="J13" s="123"/>
      <c r="K13" s="156"/>
      <c r="L13" s="157"/>
      <c r="M13" s="152" t="s">
        <v>158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3"/>
      <c r="AB13" s="21"/>
    </row>
    <row r="14" spans="2:28" ht="20.25" thickTop="1" thickBot="1" x14ac:dyDescent="0.45">
      <c r="B14" s="21"/>
      <c r="C14" s="21"/>
      <c r="D14" s="21"/>
      <c r="E14" s="21"/>
      <c r="F14" s="21"/>
      <c r="G14" s="22" t="s">
        <v>2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2:28" ht="20.25" thickTop="1" x14ac:dyDescent="0.4">
      <c r="B15" s="21"/>
      <c r="C15" s="21"/>
      <c r="D15" s="122" t="s">
        <v>14</v>
      </c>
      <c r="E15" s="123"/>
      <c r="F15" s="123"/>
      <c r="G15" s="123"/>
      <c r="H15" s="123"/>
      <c r="I15" s="123"/>
      <c r="J15" s="123"/>
      <c r="K15" s="124" t="s">
        <v>15</v>
      </c>
      <c r="L15" s="125"/>
      <c r="M15" s="128" t="s">
        <v>17</v>
      </c>
      <c r="N15" s="129"/>
      <c r="O15" s="129"/>
      <c r="P15" s="130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2:28" ht="20.25" thickBot="1" x14ac:dyDescent="0.45">
      <c r="B16" s="21"/>
      <c r="C16" s="21"/>
      <c r="D16" s="123"/>
      <c r="E16" s="123"/>
      <c r="F16" s="123"/>
      <c r="G16" s="123"/>
      <c r="H16" s="123"/>
      <c r="I16" s="123"/>
      <c r="J16" s="123"/>
      <c r="K16" s="126" t="s">
        <v>16</v>
      </c>
      <c r="L16" s="127"/>
      <c r="M16" s="131" t="s">
        <v>18</v>
      </c>
      <c r="N16" s="132"/>
      <c r="O16" s="132"/>
      <c r="P16" s="133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2:28" ht="20.25" thickTop="1" thickBot="1" x14ac:dyDescent="0.45">
      <c r="B17" s="21"/>
      <c r="C17" s="21"/>
      <c r="D17" s="21"/>
      <c r="E17" s="21"/>
      <c r="F17" s="21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2:28" x14ac:dyDescent="0.4">
      <c r="B18" s="19"/>
      <c r="C18" s="19"/>
      <c r="D18" s="20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2:28" x14ac:dyDescent="0.4">
      <c r="B19" s="5"/>
      <c r="C19" s="5"/>
      <c r="D19" s="6" t="s">
        <v>19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28" ht="19.5" thickTop="1" x14ac:dyDescent="0.4">
      <c r="B20" s="5"/>
      <c r="C20" s="5"/>
      <c r="D20" s="118" t="s">
        <v>22</v>
      </c>
      <c r="E20" s="119"/>
      <c r="F20" s="119"/>
      <c r="G20" s="119"/>
      <c r="H20" s="119"/>
      <c r="I20" s="119"/>
      <c r="J20" s="119"/>
      <c r="K20" s="142" t="s">
        <v>0</v>
      </c>
      <c r="L20" s="143"/>
      <c r="M20" s="146" t="s">
        <v>20</v>
      </c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7"/>
      <c r="AB20" s="5"/>
    </row>
    <row r="21" spans="2:28" ht="30.75" thickBot="1" x14ac:dyDescent="0.45">
      <c r="B21" s="5"/>
      <c r="C21" s="5"/>
      <c r="D21" s="119"/>
      <c r="E21" s="119"/>
      <c r="F21" s="119"/>
      <c r="G21" s="119"/>
      <c r="H21" s="119"/>
      <c r="I21" s="119"/>
      <c r="J21" s="119"/>
      <c r="K21" s="103" t="s">
        <v>1</v>
      </c>
      <c r="L21" s="104"/>
      <c r="M21" s="105" t="s">
        <v>21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6"/>
      <c r="AB21" s="5"/>
    </row>
    <row r="22" spans="2:28" ht="20.25" thickTop="1" thickBot="1" x14ac:dyDescent="0.45">
      <c r="B22" s="5"/>
      <c r="C22" s="5"/>
      <c r="D22" s="5"/>
      <c r="E22" s="5"/>
      <c r="F22" s="5"/>
      <c r="G22" s="7" t="s">
        <v>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2:28" ht="20.25" thickTop="1" x14ac:dyDescent="0.4">
      <c r="B23" s="5"/>
      <c r="C23" s="5"/>
      <c r="D23" s="118" t="s">
        <v>7</v>
      </c>
      <c r="E23" s="119"/>
      <c r="F23" s="119"/>
      <c r="G23" s="119"/>
      <c r="H23" s="119"/>
      <c r="I23" s="119"/>
      <c r="J23" s="119"/>
      <c r="K23" s="144" t="s">
        <v>8</v>
      </c>
      <c r="L23" s="145"/>
      <c r="M23" s="120" t="s">
        <v>9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1"/>
      <c r="AB23" s="5"/>
    </row>
    <row r="24" spans="2:28" ht="19.5" x14ac:dyDescent="0.4">
      <c r="B24" s="5"/>
      <c r="C24" s="5"/>
      <c r="D24" s="119"/>
      <c r="E24" s="119"/>
      <c r="F24" s="119"/>
      <c r="G24" s="119"/>
      <c r="H24" s="119"/>
      <c r="I24" s="119"/>
      <c r="J24" s="119"/>
      <c r="K24" s="112" t="s">
        <v>12</v>
      </c>
      <c r="L24" s="113"/>
      <c r="M24" s="110" t="s">
        <v>155</v>
      </c>
      <c r="N24" s="110"/>
      <c r="O24" s="110" t="s">
        <v>156</v>
      </c>
      <c r="P24" s="110"/>
      <c r="Q24" s="110"/>
      <c r="R24" s="110"/>
      <c r="S24" s="110" t="s">
        <v>157</v>
      </c>
      <c r="T24" s="110"/>
      <c r="U24" s="110"/>
      <c r="V24" s="110"/>
      <c r="W24" s="110"/>
      <c r="X24" s="110"/>
      <c r="Y24" s="110"/>
      <c r="Z24" s="110"/>
      <c r="AA24" s="111"/>
      <c r="AB24" s="5"/>
    </row>
    <row r="25" spans="2:28" ht="20.25" thickBot="1" x14ac:dyDescent="0.45">
      <c r="B25" s="5"/>
      <c r="C25" s="5"/>
      <c r="D25" s="33"/>
      <c r="E25" s="33"/>
      <c r="F25" s="33"/>
      <c r="G25" s="33"/>
      <c r="H25" s="33"/>
      <c r="I25" s="33"/>
      <c r="J25" s="33"/>
      <c r="K25" s="114"/>
      <c r="L25" s="115"/>
      <c r="M25" s="116" t="s">
        <v>158</v>
      </c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7"/>
      <c r="AB25" s="5"/>
    </row>
    <row r="26" spans="2:28" ht="20.25" thickTop="1" thickBot="1" x14ac:dyDescent="0.45">
      <c r="B26" s="5"/>
      <c r="C26" s="5"/>
      <c r="D26" s="5"/>
      <c r="E26" s="5"/>
      <c r="F26" s="5"/>
      <c r="G26" s="7" t="s">
        <v>2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ht="20.25" thickTop="1" x14ac:dyDescent="0.4">
      <c r="B27" s="5"/>
      <c r="C27" s="5"/>
      <c r="D27" s="118" t="s">
        <v>14</v>
      </c>
      <c r="E27" s="119"/>
      <c r="F27" s="119"/>
      <c r="G27" s="119"/>
      <c r="H27" s="119"/>
      <c r="I27" s="119"/>
      <c r="J27" s="119"/>
      <c r="K27" s="136" t="s">
        <v>15</v>
      </c>
      <c r="L27" s="137"/>
      <c r="M27" s="138" t="s">
        <v>17</v>
      </c>
      <c r="N27" s="138"/>
      <c r="O27" s="138"/>
      <c r="P27" s="139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28" ht="20.25" thickBot="1" x14ac:dyDescent="0.45">
      <c r="B28" s="5"/>
      <c r="C28" s="5"/>
      <c r="D28" s="119"/>
      <c r="E28" s="119"/>
      <c r="F28" s="119"/>
      <c r="G28" s="119"/>
      <c r="H28" s="119"/>
      <c r="I28" s="119"/>
      <c r="J28" s="119"/>
      <c r="K28" s="140" t="s">
        <v>16</v>
      </c>
      <c r="L28" s="141"/>
      <c r="M28" s="134" t="s">
        <v>18</v>
      </c>
      <c r="N28" s="134"/>
      <c r="O28" s="134"/>
      <c r="P28" s="13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28" ht="20.25" thickTop="1" thickBot="1" x14ac:dyDescent="0.45">
      <c r="B29" s="5"/>
      <c r="C29" s="5"/>
      <c r="D29" s="5"/>
      <c r="E29" s="5"/>
      <c r="F29" s="5"/>
      <c r="G29" s="7" t="s">
        <v>2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2:28" ht="20.25" thickTop="1" x14ac:dyDescent="0.4">
      <c r="B30" s="5"/>
      <c r="C30" s="5"/>
      <c r="D30" s="118" t="s">
        <v>160</v>
      </c>
      <c r="E30" s="119"/>
      <c r="F30" s="119"/>
      <c r="G30" s="119"/>
      <c r="H30" s="119"/>
      <c r="I30" s="119"/>
      <c r="J30" s="119"/>
      <c r="K30" s="164" t="s">
        <v>161</v>
      </c>
      <c r="L30" s="165"/>
      <c r="M30" s="138" t="s">
        <v>163</v>
      </c>
      <c r="N30" s="138"/>
      <c r="O30" s="138"/>
      <c r="P30" s="139"/>
      <c r="Q30" s="5"/>
      <c r="R30" s="40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2:28" ht="20.25" thickBot="1" x14ac:dyDescent="0.45">
      <c r="B31" s="5"/>
      <c r="C31" s="5"/>
      <c r="D31" s="119"/>
      <c r="E31" s="119"/>
      <c r="F31" s="119"/>
      <c r="G31" s="119"/>
      <c r="H31" s="119"/>
      <c r="I31" s="119"/>
      <c r="J31" s="119"/>
      <c r="K31" s="166" t="s">
        <v>162</v>
      </c>
      <c r="L31" s="167"/>
      <c r="M31" s="168" t="s">
        <v>23</v>
      </c>
      <c r="N31" s="169"/>
      <c r="O31" s="169"/>
      <c r="P31" s="170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28" ht="20.25" thickTop="1" thickBot="1" x14ac:dyDescent="0.45">
      <c r="B32" s="5"/>
      <c r="C32" s="5"/>
      <c r="D32" s="5"/>
      <c r="E32" s="5"/>
      <c r="F32" s="5"/>
      <c r="G32" s="7" t="s">
        <v>2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2:28" ht="20.25" thickTop="1" x14ac:dyDescent="0.4">
      <c r="B33" s="5"/>
      <c r="C33" s="5"/>
      <c r="D33" s="118" t="s">
        <v>164</v>
      </c>
      <c r="E33" s="119"/>
      <c r="F33" s="119"/>
      <c r="G33" s="119"/>
      <c r="H33" s="119"/>
      <c r="I33" s="119"/>
      <c r="J33" s="119"/>
      <c r="K33" s="164" t="s">
        <v>165</v>
      </c>
      <c r="L33" s="165"/>
      <c r="M33" s="138" t="s">
        <v>167</v>
      </c>
      <c r="N33" s="138"/>
      <c r="O33" s="138"/>
      <c r="P33" s="139"/>
      <c r="Q33" s="5"/>
      <c r="R33" s="40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2:28" ht="20.25" thickBot="1" x14ac:dyDescent="0.45">
      <c r="B34" s="5"/>
      <c r="C34" s="5"/>
      <c r="D34" s="119"/>
      <c r="E34" s="119"/>
      <c r="F34" s="119"/>
      <c r="G34" s="119"/>
      <c r="H34" s="119"/>
      <c r="I34" s="119"/>
      <c r="J34" s="119"/>
      <c r="K34" s="166" t="s">
        <v>166</v>
      </c>
      <c r="L34" s="167"/>
      <c r="M34" s="168" t="s">
        <v>168</v>
      </c>
      <c r="N34" s="169"/>
      <c r="O34" s="169"/>
      <c r="P34" s="17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2:28" ht="20.25" thickTop="1" thickBot="1" x14ac:dyDescent="0.45">
      <c r="B35" s="5"/>
      <c r="C35" s="5"/>
      <c r="D35" s="5"/>
      <c r="E35" s="5"/>
      <c r="F35" s="5"/>
      <c r="G35" s="7" t="s">
        <v>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2:28" ht="20.25" customHeight="1" thickTop="1" thickBot="1" x14ac:dyDescent="0.45">
      <c r="B36" s="5"/>
      <c r="C36" s="5"/>
      <c r="D36" s="118" t="s">
        <v>169</v>
      </c>
      <c r="E36" s="118"/>
      <c r="F36" s="118"/>
      <c r="G36" s="118"/>
      <c r="H36" s="118"/>
      <c r="I36" s="118"/>
      <c r="J36" s="118"/>
      <c r="K36" s="216" t="s">
        <v>170</v>
      </c>
      <c r="L36" s="217"/>
      <c r="M36" s="199">
        <v>2</v>
      </c>
      <c r="N36" s="199"/>
      <c r="O36" s="199"/>
      <c r="P36" s="200" t="s">
        <v>27</v>
      </c>
      <c r="Q36" s="201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2:28" ht="6" customHeight="1" thickTop="1" thickBot="1" x14ac:dyDescent="0.45">
      <c r="B37" s="5"/>
      <c r="C37" s="5"/>
      <c r="D37" s="118"/>
      <c r="E37" s="118"/>
      <c r="F37" s="118"/>
      <c r="G37" s="118"/>
      <c r="H37" s="118"/>
      <c r="I37" s="118"/>
      <c r="J37" s="118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2:28" ht="20.25" thickTop="1" thickBot="1" x14ac:dyDescent="0.45">
      <c r="B38" s="5"/>
      <c r="C38" s="5"/>
      <c r="D38" s="118"/>
      <c r="E38" s="118"/>
      <c r="F38" s="118"/>
      <c r="G38" s="118"/>
      <c r="H38" s="118"/>
      <c r="I38" s="118"/>
      <c r="J38" s="118"/>
      <c r="K38" s="216" t="s">
        <v>26</v>
      </c>
      <c r="L38" s="217"/>
      <c r="M38" s="199">
        <v>40</v>
      </c>
      <c r="N38" s="199"/>
      <c r="O38" s="199"/>
      <c r="P38" s="200" t="s">
        <v>27</v>
      </c>
      <c r="Q38" s="201"/>
      <c r="R38" s="5"/>
      <c r="S38" s="216" t="s">
        <v>171</v>
      </c>
      <c r="T38" s="217"/>
      <c r="U38" s="199">
        <v>40</v>
      </c>
      <c r="V38" s="199"/>
      <c r="W38" s="199"/>
      <c r="X38" s="200" t="s">
        <v>27</v>
      </c>
      <c r="Y38" s="201"/>
      <c r="Z38" s="5"/>
      <c r="AA38" s="5"/>
      <c r="AB38" s="5"/>
    </row>
    <row r="39" spans="2:28" ht="20.25" thickTop="1" thickBot="1" x14ac:dyDescent="0.45">
      <c r="B39" s="5"/>
      <c r="C39" s="5"/>
      <c r="D39" s="5"/>
      <c r="E39" s="5"/>
      <c r="F39" s="5"/>
      <c r="G39" s="1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28" x14ac:dyDescent="0.4">
      <c r="B40" s="34"/>
      <c r="C40" s="34"/>
      <c r="D40" s="35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2:28" ht="19.5" customHeight="1" thickBot="1" x14ac:dyDescent="0.45">
      <c r="B41" s="36"/>
      <c r="C41" s="36"/>
      <c r="D41" s="38" t="s">
        <v>40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36"/>
    </row>
    <row r="42" spans="2:28" ht="19.5" thickTop="1" x14ac:dyDescent="0.4">
      <c r="B42" s="36"/>
      <c r="C42" s="36"/>
      <c r="D42" s="171" t="s">
        <v>172</v>
      </c>
      <c r="E42" s="172"/>
      <c r="F42" s="172"/>
      <c r="G42" s="172"/>
      <c r="H42" s="172"/>
      <c r="I42" s="172"/>
      <c r="J42" s="172"/>
      <c r="K42" s="173" t="s">
        <v>25</v>
      </c>
      <c r="L42" s="174"/>
      <c r="M42" s="175" t="s">
        <v>173</v>
      </c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6"/>
      <c r="AB42" s="36"/>
    </row>
    <row r="43" spans="2:28" ht="102" customHeight="1" thickBot="1" x14ac:dyDescent="0.45">
      <c r="B43" s="36"/>
      <c r="C43" s="36"/>
      <c r="D43" s="172"/>
      <c r="E43" s="172"/>
      <c r="F43" s="172"/>
      <c r="G43" s="172"/>
      <c r="H43" s="172"/>
      <c r="I43" s="172"/>
      <c r="J43" s="172"/>
      <c r="K43" s="177" t="s">
        <v>43</v>
      </c>
      <c r="L43" s="178"/>
      <c r="M43" s="179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1"/>
      <c r="AB43" s="36"/>
    </row>
    <row r="44" spans="2:28" ht="19.5" thickTop="1" x14ac:dyDescent="0.4">
      <c r="B44" s="36"/>
      <c r="C44" s="36"/>
      <c r="D44" s="36"/>
      <c r="E44" s="36"/>
      <c r="F44" s="36"/>
      <c r="G44" s="39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2:28" ht="45.75" customHeight="1" x14ac:dyDescent="0.4">
      <c r="B45" s="182" t="s">
        <v>31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</row>
    <row r="46" spans="2:28" s="17" customFormat="1" x14ac:dyDescent="0.4"/>
    <row r="73" spans="4:32" ht="48.75" customHeight="1" x14ac:dyDescent="0.4">
      <c r="D73" s="108" t="s">
        <v>182</v>
      </c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</row>
    <row r="74" spans="4:32" ht="6" customHeight="1" thickBot="1" x14ac:dyDescent="0.45"/>
    <row r="75" spans="4:32" ht="45.75" customHeight="1" thickBot="1" x14ac:dyDescent="0.45">
      <c r="D75" s="8" t="s">
        <v>181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4:32" ht="5.25" customHeight="1" x14ac:dyDescent="0.4"/>
    <row r="77" spans="4:32" ht="19.5" thickBot="1" x14ac:dyDescent="0.45">
      <c r="D77" s="10" t="s">
        <v>32</v>
      </c>
    </row>
    <row r="78" spans="4:32" x14ac:dyDescent="0.4">
      <c r="D78" s="183" t="s">
        <v>33</v>
      </c>
      <c r="E78" s="184"/>
      <c r="F78" s="184"/>
      <c r="G78" s="187" t="str">
        <f>IF($M$8="","",$M$8)</f>
        <v>シャカイフクシホウジン　トウカイドウフクシキョウカイ</v>
      </c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8"/>
      <c r="W78" s="43"/>
      <c r="X78" s="43"/>
      <c r="Y78" s="44"/>
      <c r="Z78" s="44"/>
      <c r="AA78" s="44"/>
      <c r="AB78" s="44"/>
      <c r="AC78" s="44"/>
      <c r="AD78" s="44"/>
      <c r="AE78" s="45"/>
      <c r="AF78" s="45"/>
    </row>
    <row r="79" spans="4:32" ht="44.25" customHeight="1" x14ac:dyDescent="0.4">
      <c r="D79" s="185"/>
      <c r="E79" s="186"/>
      <c r="F79" s="186"/>
      <c r="G79" s="189" t="str">
        <f>IF($M$9="","",$M$9)</f>
        <v>社会福祉法人　東海道福祉協会</v>
      </c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90"/>
      <c r="W79" s="43"/>
      <c r="X79" s="43"/>
      <c r="Y79" s="46"/>
      <c r="Z79" s="46"/>
      <c r="AA79" s="46"/>
      <c r="AB79" s="46"/>
      <c r="AC79" s="46"/>
      <c r="AD79" s="46"/>
      <c r="AE79" s="45"/>
      <c r="AF79" s="45"/>
    </row>
    <row r="80" spans="4:32" ht="19.5" x14ac:dyDescent="0.4">
      <c r="D80" s="185" t="s">
        <v>34</v>
      </c>
      <c r="E80" s="186"/>
      <c r="F80" s="186"/>
      <c r="G80" s="193" t="str">
        <f>"〒" &amp; IF($M$11="","",$M$11)</f>
        <v>〒420-0857</v>
      </c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4"/>
      <c r="W80" s="43"/>
      <c r="X80" s="43"/>
      <c r="Y80" s="47"/>
      <c r="Z80" s="47"/>
      <c r="AA80" s="47"/>
      <c r="AB80" s="47"/>
      <c r="AC80" s="47"/>
      <c r="AD80" s="47"/>
      <c r="AE80" s="45"/>
      <c r="AF80" s="45"/>
    </row>
    <row r="81" spans="4:32" ht="19.5" x14ac:dyDescent="0.4">
      <c r="D81" s="185"/>
      <c r="E81" s="186"/>
      <c r="F81" s="186"/>
      <c r="G81" s="191" t="str">
        <f>IF(AND($M$12="",$O$12="",$S$12=""),"",$M$12&amp;$O$12&amp;$S$12&amp; "　" &amp; $M$13)</f>
        <v>静岡県静岡市葵区御幸町8-1　JADEビル5F</v>
      </c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2"/>
      <c r="W81" s="43"/>
      <c r="X81" s="43"/>
      <c r="Y81" s="48"/>
      <c r="Z81" s="48"/>
      <c r="AA81" s="48"/>
      <c r="AB81" s="48"/>
      <c r="AC81" s="48"/>
      <c r="AD81" s="48"/>
      <c r="AE81" s="45"/>
      <c r="AF81" s="45"/>
    </row>
    <row r="82" spans="4:32" ht="20.25" thickBot="1" x14ac:dyDescent="0.45">
      <c r="D82" s="198" t="s">
        <v>35</v>
      </c>
      <c r="E82" s="195"/>
      <c r="F82" s="195"/>
      <c r="G82" s="196" t="str">
        <f>IF($M$15="","",$M$15)</f>
        <v>054-272-0072</v>
      </c>
      <c r="H82" s="196"/>
      <c r="I82" s="196"/>
      <c r="J82" s="196"/>
      <c r="K82" s="196"/>
      <c r="L82" s="195" t="s">
        <v>36</v>
      </c>
      <c r="M82" s="195"/>
      <c r="N82" s="195"/>
      <c r="O82" s="196" t="str">
        <f>IF($M$16="","",$M$16)</f>
        <v>054-272-1130</v>
      </c>
      <c r="P82" s="196"/>
      <c r="Q82" s="196"/>
      <c r="R82" s="196"/>
      <c r="S82" s="197"/>
      <c r="W82" s="43"/>
      <c r="X82" s="43"/>
      <c r="Y82" s="48"/>
      <c r="Z82" s="48"/>
      <c r="AA82" s="48"/>
      <c r="AB82" s="48"/>
      <c r="AC82" s="48"/>
      <c r="AD82" s="48"/>
      <c r="AE82" s="45"/>
      <c r="AF82" s="45"/>
    </row>
    <row r="83" spans="4:32" ht="9.75" customHeight="1" x14ac:dyDescent="0.4">
      <c r="D83" s="49"/>
      <c r="E83" s="49"/>
      <c r="F83" s="49"/>
      <c r="G83" s="42"/>
      <c r="W83" s="43"/>
      <c r="X83" s="43"/>
      <c r="Y83" s="48"/>
      <c r="Z83" s="48"/>
      <c r="AA83" s="48"/>
      <c r="AB83" s="48"/>
      <c r="AC83" s="48"/>
      <c r="AD83" s="48"/>
      <c r="AE83" s="45"/>
      <c r="AF83" s="45"/>
    </row>
    <row r="84" spans="4:32" ht="19.5" thickBot="1" x14ac:dyDescent="0.45">
      <c r="D84" s="10" t="s">
        <v>37</v>
      </c>
    </row>
    <row r="85" spans="4:32" x14ac:dyDescent="0.4">
      <c r="D85" s="183" t="s">
        <v>38</v>
      </c>
      <c r="E85" s="184"/>
      <c r="F85" s="184"/>
      <c r="G85" s="187" t="str">
        <f>IF($M$20="","",$M$20)</f>
        <v>ホームヘルパートウカイドウ</v>
      </c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8"/>
      <c r="W85" s="43"/>
      <c r="X85" s="43"/>
      <c r="Y85" s="44"/>
      <c r="Z85" s="44"/>
      <c r="AA85" s="44"/>
      <c r="AB85" s="44"/>
      <c r="AC85" s="44"/>
      <c r="AD85" s="44"/>
      <c r="AE85" s="45"/>
      <c r="AF85" s="45"/>
    </row>
    <row r="86" spans="4:32" ht="44.25" customHeight="1" x14ac:dyDescent="0.4">
      <c r="D86" s="185"/>
      <c r="E86" s="186"/>
      <c r="F86" s="186"/>
      <c r="G86" s="189" t="str">
        <f>IF($M$21="","",$M$21)</f>
        <v>ホームヘルパー東海道</v>
      </c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90"/>
      <c r="W86" s="43"/>
      <c r="X86" s="43"/>
      <c r="Y86" s="46"/>
      <c r="Z86" s="46"/>
      <c r="AA86" s="46"/>
      <c r="AB86" s="46"/>
      <c r="AC86" s="46"/>
      <c r="AD86" s="46"/>
      <c r="AE86" s="45"/>
      <c r="AF86" s="45"/>
    </row>
    <row r="87" spans="4:32" ht="19.5" x14ac:dyDescent="0.4">
      <c r="D87" s="185" t="s">
        <v>34</v>
      </c>
      <c r="E87" s="186"/>
      <c r="F87" s="186"/>
      <c r="G87" s="193" t="str">
        <f>"〒" &amp; IF($M$23="","",$M$23)</f>
        <v>〒420-0857</v>
      </c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4"/>
      <c r="W87" s="43"/>
      <c r="X87" s="43"/>
      <c r="Y87" s="47"/>
      <c r="Z87" s="47"/>
      <c r="AA87" s="47"/>
      <c r="AB87" s="47"/>
      <c r="AC87" s="47"/>
      <c r="AD87" s="47"/>
      <c r="AE87" s="45"/>
      <c r="AF87" s="45"/>
    </row>
    <row r="88" spans="4:32" ht="19.5" x14ac:dyDescent="0.4">
      <c r="D88" s="185"/>
      <c r="E88" s="186"/>
      <c r="F88" s="186"/>
      <c r="G88" s="191" t="str">
        <f>IF(AND($M$24="",$O$24="",$S$24=""),"",$M$24&amp;$O$24&amp;$S$24&amp; "　" &amp; $M$25)</f>
        <v>静岡県静岡市葵区御幸町8-1　JADEビル5F</v>
      </c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2"/>
      <c r="W88" s="43"/>
      <c r="X88" s="43"/>
      <c r="Y88" s="48"/>
      <c r="Z88" s="48"/>
      <c r="AA88" s="48"/>
      <c r="AB88" s="48"/>
      <c r="AC88" s="48"/>
      <c r="AD88" s="48"/>
      <c r="AE88" s="45"/>
      <c r="AF88" s="45"/>
    </row>
    <row r="89" spans="4:32" ht="20.25" thickBot="1" x14ac:dyDescent="0.45">
      <c r="D89" s="198" t="s">
        <v>35</v>
      </c>
      <c r="E89" s="195"/>
      <c r="F89" s="195"/>
      <c r="G89" s="196" t="str">
        <f>IF($M$27="","",$M$27)</f>
        <v>054-272-0072</v>
      </c>
      <c r="H89" s="196"/>
      <c r="I89" s="196"/>
      <c r="J89" s="196"/>
      <c r="K89" s="196"/>
      <c r="L89" s="195" t="s">
        <v>36</v>
      </c>
      <c r="M89" s="195"/>
      <c r="N89" s="195"/>
      <c r="O89" s="196" t="str">
        <f>IF($M$28="","",$M$28)</f>
        <v>054-272-1130</v>
      </c>
      <c r="P89" s="196"/>
      <c r="Q89" s="196"/>
      <c r="R89" s="196"/>
      <c r="S89" s="197"/>
      <c r="W89" s="43"/>
      <c r="X89" s="43"/>
      <c r="Y89" s="48"/>
      <c r="Z89" s="48"/>
      <c r="AA89" s="48"/>
      <c r="AB89" s="48"/>
      <c r="AC89" s="48"/>
      <c r="AD89" s="48"/>
      <c r="AE89" s="45"/>
      <c r="AF89" s="45"/>
    </row>
    <row r="90" spans="4:32" ht="9.75" customHeight="1" thickBot="1" x14ac:dyDescent="0.45">
      <c r="D90" s="49"/>
      <c r="E90" s="49"/>
      <c r="F90" s="49"/>
      <c r="G90" s="42"/>
      <c r="W90" s="43"/>
      <c r="X90" s="43"/>
      <c r="Y90" s="48"/>
      <c r="Z90" s="48"/>
      <c r="AA90" s="48"/>
      <c r="AB90" s="48"/>
      <c r="AC90" s="48"/>
      <c r="AD90" s="48"/>
      <c r="AE90" s="45"/>
      <c r="AF90" s="45"/>
    </row>
    <row r="91" spans="4:32" ht="38.25" customHeight="1" thickBot="1" x14ac:dyDescent="0.45">
      <c r="L91" s="206" t="s">
        <v>174</v>
      </c>
      <c r="M91" s="207"/>
      <c r="N91" s="207"/>
      <c r="O91" s="208" t="str">
        <f>IF($M$30="","",$M$30) &amp; "　" &amp; IF($M$31="","",$M$31)</f>
        <v>代表　駿河　太郎</v>
      </c>
      <c r="P91" s="208"/>
      <c r="Q91" s="208"/>
      <c r="R91" s="208"/>
      <c r="S91" s="209"/>
      <c r="W91" s="43"/>
      <c r="X91" s="43"/>
      <c r="Y91" s="48"/>
      <c r="Z91" s="48"/>
      <c r="AA91" s="48"/>
      <c r="AB91" s="48"/>
      <c r="AC91" s="48"/>
      <c r="AD91" s="48"/>
      <c r="AE91" s="45"/>
      <c r="AF91" s="45"/>
    </row>
    <row r="92" spans="4:32" ht="10.5" customHeight="1" thickBot="1" x14ac:dyDescent="0.45">
      <c r="D92" s="49"/>
      <c r="E92" s="49"/>
      <c r="F92" s="49"/>
      <c r="G92" s="50"/>
      <c r="N92" s="16"/>
      <c r="W92" s="43"/>
      <c r="X92" s="43"/>
      <c r="Y92" s="48"/>
      <c r="Z92" s="48"/>
      <c r="AA92" s="48"/>
      <c r="AB92" s="48"/>
      <c r="AC92" s="48"/>
      <c r="AD92" s="48"/>
      <c r="AE92" s="45"/>
      <c r="AF92" s="45"/>
    </row>
    <row r="93" spans="4:32" ht="38.25" customHeight="1" thickBot="1" x14ac:dyDescent="0.45">
      <c r="D93" s="210" t="s">
        <v>175</v>
      </c>
      <c r="E93" s="207"/>
      <c r="F93" s="207"/>
      <c r="G93" s="208" t="str">
        <f>IF($M$33="","",$M$33) &amp; "　" &amp; IF($M$34="","",$M$34)</f>
        <v>事務局長　遠州　一之助</v>
      </c>
      <c r="H93" s="208"/>
      <c r="I93" s="208"/>
      <c r="J93" s="208"/>
      <c r="K93" s="208"/>
      <c r="L93" s="207" t="s">
        <v>170</v>
      </c>
      <c r="M93" s="207"/>
      <c r="N93" s="207"/>
      <c r="O93" s="208" t="str">
        <f>IF($M$36="","",$M$36) &amp;" 人"</f>
        <v>2 人</v>
      </c>
      <c r="P93" s="208"/>
      <c r="Q93" s="208"/>
      <c r="R93" s="208"/>
      <c r="S93" s="209"/>
      <c r="W93" s="43"/>
      <c r="X93" s="43"/>
      <c r="Y93" s="48"/>
      <c r="Z93" s="48"/>
      <c r="AA93" s="48"/>
      <c r="AB93" s="48"/>
      <c r="AC93" s="48"/>
      <c r="AD93" s="48"/>
      <c r="AE93" s="45"/>
      <c r="AF93" s="45"/>
    </row>
    <row r="94" spans="4:32" ht="38.25" customHeight="1" thickBot="1" x14ac:dyDescent="0.45">
      <c r="D94" s="211" t="s">
        <v>42</v>
      </c>
      <c r="E94" s="212"/>
      <c r="F94" s="212"/>
      <c r="G94" s="213" t="str">
        <f>IF($M$38="","","■法人全体:　" &amp; $M$38 &amp; " 人")</f>
        <v>■法人全体:　40 人</v>
      </c>
      <c r="H94" s="214"/>
      <c r="I94" s="214"/>
      <c r="J94" s="214"/>
      <c r="K94" s="214"/>
      <c r="L94" s="214" t="str">
        <f>IF($U$38="","","■事業所: " &amp; $U$38 &amp; " 人")</f>
        <v>■事業所: 40 人</v>
      </c>
      <c r="M94" s="214"/>
      <c r="N94" s="214"/>
      <c r="O94" s="214"/>
      <c r="P94" s="214"/>
      <c r="Q94" s="214"/>
      <c r="R94" s="214"/>
      <c r="S94" s="215"/>
      <c r="W94" s="43"/>
      <c r="X94" s="43"/>
      <c r="Y94" s="48"/>
      <c r="Z94" s="48"/>
      <c r="AA94" s="48"/>
      <c r="AB94" s="48"/>
      <c r="AC94" s="48"/>
      <c r="AD94" s="48"/>
      <c r="AE94" s="45"/>
      <c r="AF94" s="45"/>
    </row>
    <row r="95" spans="4:32" ht="19.5" x14ac:dyDescent="0.4">
      <c r="D95" s="49"/>
      <c r="E95" s="49"/>
      <c r="F95" s="49"/>
      <c r="G95" s="50"/>
      <c r="N95" s="16"/>
      <c r="W95" s="43"/>
      <c r="X95" s="43"/>
      <c r="Y95" s="48"/>
      <c r="Z95" s="48"/>
      <c r="AA95" s="48"/>
      <c r="AB95" s="48"/>
      <c r="AC95" s="48"/>
      <c r="AD95" s="48"/>
      <c r="AE95" s="45"/>
      <c r="AF95" s="45"/>
    </row>
    <row r="96" spans="4:32" ht="19.5" thickBot="1" x14ac:dyDescent="0.45">
      <c r="D96" s="10" t="s">
        <v>39</v>
      </c>
    </row>
    <row r="97" spans="4:32" ht="25.5" x14ac:dyDescent="0.4">
      <c r="D97" s="183" t="s">
        <v>41</v>
      </c>
      <c r="E97" s="184"/>
      <c r="F97" s="184"/>
      <c r="G97" s="202" t="str">
        <f>IF($M$42="","",$M$42)</f>
        <v>介護サポーター</v>
      </c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3"/>
      <c r="W97" s="43"/>
      <c r="X97" s="43"/>
      <c r="Y97" s="44"/>
      <c r="Z97" s="44"/>
      <c r="AA97" s="44"/>
      <c r="AB97" s="44"/>
      <c r="AC97" s="44"/>
      <c r="AD97" s="44"/>
      <c r="AE97" s="45"/>
      <c r="AF97" s="45"/>
    </row>
    <row r="98" spans="4:32" ht="158.25" customHeight="1" thickBot="1" x14ac:dyDescent="0.45">
      <c r="D98" s="198"/>
      <c r="E98" s="195"/>
      <c r="F98" s="195"/>
      <c r="G98" s="204" t="str">
        <f>IF($M$43="","",$M$43)</f>
        <v/>
      </c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5"/>
      <c r="W98" s="43"/>
      <c r="X98" s="43"/>
      <c r="Y98" s="46"/>
      <c r="Z98" s="46"/>
      <c r="AA98" s="46"/>
      <c r="AB98" s="46"/>
      <c r="AC98" s="46"/>
      <c r="AD98" s="46"/>
      <c r="AE98" s="45"/>
      <c r="AF98" s="45"/>
    </row>
    <row r="99" spans="4:32" x14ac:dyDescent="0.4">
      <c r="S99" s="107"/>
    </row>
    <row r="100" spans="4:32" ht="24.75" customHeight="1" x14ac:dyDescent="0.4">
      <c r="R100" s="13"/>
      <c r="S100" s="107"/>
    </row>
    <row r="101" spans="4:32" ht="19.5" customHeight="1" x14ac:dyDescent="0.4"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4:32" ht="19.5" x14ac:dyDescent="0.4"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4:32" ht="19.5" x14ac:dyDescent="0.4"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5" spans="4:32" x14ac:dyDescent="0.4">
      <c r="S105" s="11"/>
    </row>
    <row r="128" ht="33.75" customHeight="1" x14ac:dyDescent="0.4"/>
    <row r="129" ht="6.75" customHeight="1" x14ac:dyDescent="0.4"/>
    <row r="130" ht="37.5" customHeight="1" x14ac:dyDescent="0.4"/>
    <row r="131" ht="11.25" customHeight="1" x14ac:dyDescent="0.4"/>
    <row r="133" ht="11.25" customHeight="1" x14ac:dyDescent="0.4"/>
    <row r="136" ht="36" customHeight="1" x14ac:dyDescent="0.4"/>
    <row r="137" ht="36" customHeight="1" x14ac:dyDescent="0.4"/>
    <row r="138" ht="36" customHeight="1" x14ac:dyDescent="0.4"/>
    <row r="139" ht="8.25" customHeight="1" x14ac:dyDescent="0.4"/>
    <row r="140" ht="36" customHeight="1" x14ac:dyDescent="0.4"/>
    <row r="141" ht="36" customHeight="1" x14ac:dyDescent="0.4"/>
    <row r="142" ht="36" customHeight="1" x14ac:dyDescent="0.4"/>
    <row r="143" ht="8.25" customHeight="1" x14ac:dyDescent="0.4"/>
    <row r="144" ht="36" customHeight="1" x14ac:dyDescent="0.4"/>
    <row r="145" ht="8.25" customHeight="1" x14ac:dyDescent="0.4"/>
    <row r="146" ht="84" customHeight="1" x14ac:dyDescent="0.4"/>
    <row r="147" ht="15.75" customHeight="1" x14ac:dyDescent="0.4"/>
    <row r="149" ht="36" customHeight="1" x14ac:dyDescent="0.4"/>
    <row r="150" ht="20.25" customHeight="1" x14ac:dyDescent="0.4"/>
    <row r="154" ht="42.75" customHeight="1" x14ac:dyDescent="0.4"/>
    <row r="155" ht="67.5" customHeight="1" x14ac:dyDescent="0.4"/>
    <row r="156" ht="18.75" customHeight="1" x14ac:dyDescent="0.4"/>
  </sheetData>
  <protectedRanges>
    <protectedRange sqref="M8:AA9 M42:AA43 M11:AA13 M36:O36 M38:O38 M15:P16 M20:AA21 M23:AA25 M27:P28 M30:P31 U38:W38 M33:P34" name="範囲1"/>
  </protectedRanges>
  <mergeCells count="96">
    <mergeCell ref="P36:Q36"/>
    <mergeCell ref="K38:L38"/>
    <mergeCell ref="M38:O38"/>
    <mergeCell ref="P38:Q38"/>
    <mergeCell ref="S38:T38"/>
    <mergeCell ref="K36:L36"/>
    <mergeCell ref="M36:O36"/>
    <mergeCell ref="U38:W38"/>
    <mergeCell ref="X38:Y38"/>
    <mergeCell ref="D36:J38"/>
    <mergeCell ref="D97:F98"/>
    <mergeCell ref="G97:S97"/>
    <mergeCell ref="G98:S98"/>
    <mergeCell ref="L91:N91"/>
    <mergeCell ref="O91:S91"/>
    <mergeCell ref="D93:F93"/>
    <mergeCell ref="G93:K93"/>
    <mergeCell ref="L93:N93"/>
    <mergeCell ref="O93:S93"/>
    <mergeCell ref="D94:F94"/>
    <mergeCell ref="G94:K94"/>
    <mergeCell ref="L94:S94"/>
    <mergeCell ref="D87:F88"/>
    <mergeCell ref="L82:N82"/>
    <mergeCell ref="G82:K82"/>
    <mergeCell ref="O82:S82"/>
    <mergeCell ref="D89:F89"/>
    <mergeCell ref="G89:K89"/>
    <mergeCell ref="L89:N89"/>
    <mergeCell ref="O89:S89"/>
    <mergeCell ref="D82:F82"/>
    <mergeCell ref="G87:S87"/>
    <mergeCell ref="G88:S88"/>
    <mergeCell ref="D85:F86"/>
    <mergeCell ref="G85:S85"/>
    <mergeCell ref="G86:S86"/>
    <mergeCell ref="B45:AB45"/>
    <mergeCell ref="D78:F79"/>
    <mergeCell ref="G78:S78"/>
    <mergeCell ref="G79:S79"/>
    <mergeCell ref="D80:F81"/>
    <mergeCell ref="G81:S81"/>
    <mergeCell ref="G80:S80"/>
    <mergeCell ref="D30:J31"/>
    <mergeCell ref="K30:L30"/>
    <mergeCell ref="M30:P30"/>
    <mergeCell ref="K31:L31"/>
    <mergeCell ref="M31:P31"/>
    <mergeCell ref="D42:J43"/>
    <mergeCell ref="K42:L42"/>
    <mergeCell ref="M42:AA42"/>
    <mergeCell ref="K43:L43"/>
    <mergeCell ref="M43:AA43"/>
    <mergeCell ref="D33:J34"/>
    <mergeCell ref="K33:L33"/>
    <mergeCell ref="M33:P33"/>
    <mergeCell ref="K34:L34"/>
    <mergeCell ref="M34:P34"/>
    <mergeCell ref="D8:J9"/>
    <mergeCell ref="K8:L8"/>
    <mergeCell ref="M8:AA8"/>
    <mergeCell ref="K9:L9"/>
    <mergeCell ref="M9:AA9"/>
    <mergeCell ref="K20:L20"/>
    <mergeCell ref="K23:L23"/>
    <mergeCell ref="D20:J21"/>
    <mergeCell ref="M20:AA20"/>
    <mergeCell ref="D11:J13"/>
    <mergeCell ref="K11:L11"/>
    <mergeCell ref="M11:AA11"/>
    <mergeCell ref="M13:AA13"/>
    <mergeCell ref="K12:L13"/>
    <mergeCell ref="M12:N12"/>
    <mergeCell ref="O12:R12"/>
    <mergeCell ref="S12:AA12"/>
    <mergeCell ref="D15:J16"/>
    <mergeCell ref="K15:L15"/>
    <mergeCell ref="K16:L16"/>
    <mergeCell ref="M15:P15"/>
    <mergeCell ref="M16:P16"/>
    <mergeCell ref="K21:L21"/>
    <mergeCell ref="M21:AA21"/>
    <mergeCell ref="S99:S100"/>
    <mergeCell ref="D73:S73"/>
    <mergeCell ref="M24:N24"/>
    <mergeCell ref="O24:R24"/>
    <mergeCell ref="S24:AA24"/>
    <mergeCell ref="K24:L25"/>
    <mergeCell ref="M25:AA25"/>
    <mergeCell ref="D23:J24"/>
    <mergeCell ref="M23:AA23"/>
    <mergeCell ref="D27:J28"/>
    <mergeCell ref="M28:P28"/>
    <mergeCell ref="K27:L27"/>
    <mergeCell ref="M27:P27"/>
    <mergeCell ref="K28:L28"/>
  </mergeCells>
  <phoneticPr fontId="2"/>
  <dataValidations count="4">
    <dataValidation imeMode="fullKatakana" allowBlank="1" showInputMessage="1" showErrorMessage="1" sqref="M8:AA8 M20:AA20" xr:uid="{6A5E502B-6151-4E09-914C-CCD031E01A63}"/>
    <dataValidation imeMode="hiragana" allowBlank="1" showInputMessage="1" showErrorMessage="1" sqref="M30:P30 M33:P33" xr:uid="{A0127851-97EE-492C-8846-069B8695302A}"/>
    <dataValidation imeMode="off" allowBlank="1" showInputMessage="1" showErrorMessage="1" sqref="M11:AA11 M27:P28 M23:AA23 M15:P16" xr:uid="{7068BB87-5EC0-4CFD-99AD-79A4413B7593}"/>
    <dataValidation imeMode="on" allowBlank="1" showInputMessage="1" showErrorMessage="1" sqref="M31:P31 M34:P34" xr:uid="{2A644852-EC90-4D16-BE6D-123894B42D3F}"/>
  </dataValidations>
  <printOptions horizontalCentered="1"/>
  <pageMargins left="0.51181102362204722" right="0.51181102362204722" top="0.51181102362204722" bottom="0.51181102362204722" header="0.31496062992125984" footer="0.31496062992125984"/>
  <pageSetup paperSize="9" scale="96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2B4BE-2234-40A7-B498-D3A58C456071}">
  <sheetPr codeName="Sheet2">
    <tabColor rgb="FFC00000"/>
  </sheetPr>
  <dimension ref="B1:AM185"/>
  <sheetViews>
    <sheetView showGridLines="0" zoomScaleNormal="100" workbookViewId="0">
      <selection activeCell="M8" sqref="M8:R8"/>
    </sheetView>
  </sheetViews>
  <sheetFormatPr defaultColWidth="5.25" defaultRowHeight="18.75" x14ac:dyDescent="0.4"/>
  <cols>
    <col min="1" max="2" width="5.25" style="2"/>
    <col min="3" max="3" width="1" style="2" customWidth="1"/>
    <col min="4" max="7" width="5.25" style="2"/>
    <col min="8" max="8" width="5.25" style="2" customWidth="1"/>
    <col min="9" max="20" width="5.25" style="2"/>
    <col min="21" max="24" width="5.25" style="2" customWidth="1"/>
    <col min="25" max="25" width="6.75" style="2" bestFit="1" customWidth="1"/>
    <col min="26" max="26" width="5.25" style="2" customWidth="1"/>
    <col min="27" max="29" width="5.25" style="2"/>
    <col min="30" max="39" width="9.75" style="2" hidden="1" customWidth="1"/>
    <col min="40" max="16384" width="5.25" style="2"/>
  </cols>
  <sheetData>
    <row r="1" spans="2:28" ht="4.5" customHeigh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6.75" customHeight="1" x14ac:dyDescent="0.4">
      <c r="B2" s="1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33" x14ac:dyDescent="0.4">
      <c r="B3" s="1"/>
      <c r="C3" s="3"/>
      <c r="D3" s="32" t="s">
        <v>44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1"/>
      <c r="W3" s="1"/>
      <c r="X3" s="1"/>
      <c r="Y3" s="4"/>
      <c r="Z3" s="1"/>
      <c r="AA3" s="31" t="s">
        <v>5</v>
      </c>
      <c r="AB3" s="1"/>
    </row>
    <row r="4" spans="2:28" ht="6.75" customHeight="1" x14ac:dyDescent="0.4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6.75" customHeight="1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6.75" customHeight="1" x14ac:dyDescent="0.4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2:28" ht="19.5" thickBot="1" x14ac:dyDescent="0.4">
      <c r="B7" s="21"/>
      <c r="C7" s="21"/>
      <c r="D7" s="23" t="s">
        <v>95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52" t="s">
        <v>46</v>
      </c>
      <c r="U7" s="21"/>
      <c r="V7" s="21"/>
      <c r="W7" s="21"/>
      <c r="X7" s="21"/>
      <c r="Y7" s="21"/>
      <c r="Z7" s="21"/>
      <c r="AA7" s="25"/>
      <c r="AB7" s="21"/>
    </row>
    <row r="8" spans="2:28" ht="25.5" thickTop="1" thickBot="1" x14ac:dyDescent="0.45">
      <c r="B8" s="21"/>
      <c r="C8" s="21"/>
      <c r="D8" s="122" t="s">
        <v>49</v>
      </c>
      <c r="E8" s="123"/>
      <c r="F8" s="123"/>
      <c r="G8" s="123"/>
      <c r="H8" s="123"/>
      <c r="I8" s="123"/>
      <c r="J8" s="123"/>
      <c r="K8" s="311" t="s">
        <v>45</v>
      </c>
      <c r="L8" s="312"/>
      <c r="M8" s="313" t="s">
        <v>47</v>
      </c>
      <c r="N8" s="314"/>
      <c r="O8" s="314"/>
      <c r="P8" s="314"/>
      <c r="Q8" s="314"/>
      <c r="R8" s="315"/>
      <c r="S8" s="21"/>
      <c r="T8" s="347"/>
      <c r="U8" s="348"/>
      <c r="V8" s="348"/>
      <c r="W8" s="348"/>
      <c r="X8" s="348"/>
      <c r="Y8" s="348"/>
      <c r="Z8" s="348"/>
      <c r="AA8" s="349"/>
      <c r="AB8" s="21"/>
    </row>
    <row r="9" spans="2:28" ht="20.25" thickTop="1" thickBot="1" x14ac:dyDescent="0.45">
      <c r="B9" s="21"/>
      <c r="C9" s="21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51" t="s">
        <v>28</v>
      </c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2:28" ht="25.5" thickTop="1" thickBot="1" x14ac:dyDescent="0.45">
      <c r="B10" s="21"/>
      <c r="C10" s="21"/>
      <c r="D10" s="26"/>
      <c r="E10" s="27"/>
      <c r="F10" s="27"/>
      <c r="G10" s="27"/>
      <c r="H10" s="27"/>
      <c r="I10" s="27"/>
      <c r="J10" s="27"/>
      <c r="K10" s="311" t="s">
        <v>58</v>
      </c>
      <c r="L10" s="312"/>
      <c r="M10" s="313" t="s">
        <v>59</v>
      </c>
      <c r="N10" s="314"/>
      <c r="O10" s="314"/>
      <c r="P10" s="314"/>
      <c r="Q10" s="314"/>
      <c r="R10" s="315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2:28" ht="20.25" thickTop="1" thickBot="1" x14ac:dyDescent="0.45">
      <c r="B11" s="21"/>
      <c r="C11" s="21"/>
      <c r="D11" s="21"/>
      <c r="E11" s="21"/>
      <c r="F11" s="21"/>
      <c r="G11" s="22" t="s">
        <v>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51" t="s">
        <v>28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2:28" ht="25.5" thickTop="1" thickBot="1" x14ac:dyDescent="0.45">
      <c r="B12" s="21"/>
      <c r="C12" s="21"/>
      <c r="D12" s="122" t="s">
        <v>48</v>
      </c>
      <c r="E12" s="123"/>
      <c r="F12" s="123"/>
      <c r="G12" s="123"/>
      <c r="H12" s="123"/>
      <c r="I12" s="123"/>
      <c r="J12" s="123"/>
      <c r="K12" s="311" t="s">
        <v>50</v>
      </c>
      <c r="L12" s="312"/>
      <c r="M12" s="313" t="s">
        <v>4</v>
      </c>
      <c r="N12" s="314"/>
      <c r="O12" s="314"/>
      <c r="P12" s="314"/>
      <c r="Q12" s="314"/>
      <c r="R12" s="315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2:28" ht="13.5" customHeight="1" thickTop="1" thickBot="1" x14ac:dyDescent="0.45">
      <c r="B13" s="21"/>
      <c r="C13" s="21"/>
      <c r="D13" s="123"/>
      <c r="E13" s="123"/>
      <c r="F13" s="123"/>
      <c r="G13" s="123"/>
      <c r="H13" s="123"/>
      <c r="I13" s="123"/>
      <c r="J13" s="123"/>
      <c r="K13" s="21"/>
      <c r="L13" s="21"/>
      <c r="M13" s="21"/>
      <c r="N13" s="21"/>
      <c r="O13" s="21"/>
      <c r="P13" s="21"/>
      <c r="Q13" s="21"/>
      <c r="R13" s="51" t="s">
        <v>28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2:28" ht="19.5" thickBot="1" x14ac:dyDescent="0.45">
      <c r="B14" s="21"/>
      <c r="C14" s="21"/>
      <c r="D14" s="27"/>
      <c r="E14" s="27"/>
      <c r="F14" s="27"/>
      <c r="G14" s="27"/>
      <c r="H14" s="27"/>
      <c r="I14" s="27"/>
      <c r="J14" s="27"/>
      <c r="K14" s="21"/>
      <c r="L14" s="21"/>
      <c r="M14" s="21"/>
      <c r="N14" s="21"/>
      <c r="O14" s="21"/>
      <c r="P14" s="21"/>
      <c r="Q14" s="21"/>
      <c r="R14" s="51"/>
      <c r="S14" s="53" t="s">
        <v>54</v>
      </c>
      <c r="T14" s="55">
        <v>7</v>
      </c>
      <c r="U14" s="54" t="s">
        <v>51</v>
      </c>
      <c r="V14" s="55">
        <v>0</v>
      </c>
      <c r="W14" s="54" t="s">
        <v>52</v>
      </c>
      <c r="X14" s="55">
        <v>21</v>
      </c>
      <c r="Y14" s="54" t="s">
        <v>51</v>
      </c>
      <c r="Z14" s="55">
        <v>45</v>
      </c>
      <c r="AA14" s="54" t="s">
        <v>53</v>
      </c>
      <c r="AB14" s="21"/>
    </row>
    <row r="15" spans="2:28" ht="4.5" customHeight="1" thickBot="1" x14ac:dyDescent="0.45">
      <c r="B15" s="21"/>
      <c r="C15" s="21"/>
      <c r="D15" s="27"/>
      <c r="E15" s="27"/>
      <c r="F15" s="27"/>
      <c r="G15" s="27"/>
      <c r="H15" s="27"/>
      <c r="I15" s="27"/>
      <c r="J15" s="27"/>
      <c r="K15" s="21"/>
      <c r="L15" s="21"/>
      <c r="M15" s="21"/>
      <c r="N15" s="21"/>
      <c r="O15" s="21"/>
      <c r="P15" s="21"/>
      <c r="Q15" s="21"/>
      <c r="R15" s="5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2:28" ht="19.5" thickBot="1" x14ac:dyDescent="0.45">
      <c r="B16" s="21"/>
      <c r="C16" s="21"/>
      <c r="D16" s="27"/>
      <c r="E16" s="27"/>
      <c r="F16" s="27"/>
      <c r="G16" s="27"/>
      <c r="H16" s="27"/>
      <c r="I16" s="27"/>
      <c r="J16" s="27"/>
      <c r="K16" s="21"/>
      <c r="L16" s="21"/>
      <c r="M16" s="21"/>
      <c r="N16" s="21"/>
      <c r="O16" s="21"/>
      <c r="P16" s="21"/>
      <c r="Q16" s="21"/>
      <c r="R16" s="51"/>
      <c r="S16" s="53" t="s">
        <v>55</v>
      </c>
      <c r="T16" s="55"/>
      <c r="U16" s="54" t="s">
        <v>51</v>
      </c>
      <c r="V16" s="55"/>
      <c r="W16" s="54" t="s">
        <v>52</v>
      </c>
      <c r="X16" s="55"/>
      <c r="Y16" s="54" t="s">
        <v>51</v>
      </c>
      <c r="Z16" s="55"/>
      <c r="AA16" s="54" t="s">
        <v>53</v>
      </c>
      <c r="AB16" s="21"/>
    </row>
    <row r="17" spans="2:28" ht="4.5" customHeight="1" thickBot="1" x14ac:dyDescent="0.45">
      <c r="B17" s="21"/>
      <c r="C17" s="21"/>
      <c r="D17" s="27"/>
      <c r="E17" s="27"/>
      <c r="F17" s="27"/>
      <c r="G17" s="27"/>
      <c r="H17" s="27"/>
      <c r="I17" s="27"/>
      <c r="J17" s="27"/>
      <c r="K17" s="21"/>
      <c r="L17" s="21"/>
      <c r="M17" s="21"/>
      <c r="N17" s="21"/>
      <c r="O17" s="21"/>
      <c r="P17" s="21"/>
      <c r="Q17" s="21"/>
      <c r="R17" s="5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2:28" ht="19.5" thickBot="1" x14ac:dyDescent="0.45">
      <c r="B18" s="21"/>
      <c r="C18" s="21"/>
      <c r="D18" s="27"/>
      <c r="E18" s="27"/>
      <c r="F18" s="27"/>
      <c r="G18" s="27"/>
      <c r="H18" s="27"/>
      <c r="I18" s="27"/>
      <c r="J18" s="27"/>
      <c r="K18" s="21"/>
      <c r="L18" s="21"/>
      <c r="M18" s="21"/>
      <c r="N18" s="21"/>
      <c r="O18" s="21"/>
      <c r="P18" s="21"/>
      <c r="Q18" s="21"/>
      <c r="R18" s="51"/>
      <c r="S18" s="53" t="s">
        <v>56</v>
      </c>
      <c r="T18" s="55"/>
      <c r="U18" s="54" t="s">
        <v>51</v>
      </c>
      <c r="V18" s="55"/>
      <c r="W18" s="54" t="s">
        <v>52</v>
      </c>
      <c r="X18" s="55"/>
      <c r="Y18" s="54" t="s">
        <v>51</v>
      </c>
      <c r="Z18" s="55"/>
      <c r="AA18" s="54" t="s">
        <v>53</v>
      </c>
      <c r="AB18" s="21"/>
    </row>
    <row r="19" spans="2:28" ht="4.5" customHeight="1" thickBot="1" x14ac:dyDescent="0.45">
      <c r="B19" s="21"/>
      <c r="C19" s="21"/>
      <c r="D19" s="27"/>
      <c r="E19" s="27"/>
      <c r="F19" s="27"/>
      <c r="G19" s="27"/>
      <c r="H19" s="27"/>
      <c r="I19" s="27"/>
      <c r="J19" s="27"/>
      <c r="K19" s="21"/>
      <c r="L19" s="21"/>
      <c r="M19" s="21"/>
      <c r="N19" s="21"/>
      <c r="O19" s="21"/>
      <c r="P19" s="21"/>
      <c r="Q19" s="21"/>
      <c r="R19" s="5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2:28" ht="19.5" thickBot="1" x14ac:dyDescent="0.45">
      <c r="B20" s="21"/>
      <c r="C20" s="21"/>
      <c r="D20" s="27"/>
      <c r="E20" s="27"/>
      <c r="F20" s="27"/>
      <c r="G20" s="27"/>
      <c r="H20" s="27"/>
      <c r="I20" s="27"/>
      <c r="J20" s="27"/>
      <c r="K20" s="21"/>
      <c r="L20" s="21"/>
      <c r="M20" s="21"/>
      <c r="N20" s="21"/>
      <c r="O20" s="21"/>
      <c r="P20" s="21"/>
      <c r="Q20" s="21"/>
      <c r="R20" s="51"/>
      <c r="S20" s="53" t="s">
        <v>57</v>
      </c>
      <c r="T20" s="55"/>
      <c r="U20" s="54" t="s">
        <v>51</v>
      </c>
      <c r="V20" s="55"/>
      <c r="W20" s="54" t="s">
        <v>52</v>
      </c>
      <c r="X20" s="55"/>
      <c r="Y20" s="54" t="s">
        <v>51</v>
      </c>
      <c r="Z20" s="55"/>
      <c r="AA20" s="54" t="s">
        <v>53</v>
      </c>
      <c r="AB20" s="21"/>
    </row>
    <row r="21" spans="2:28" ht="4.5" customHeight="1" thickBot="1" x14ac:dyDescent="0.45">
      <c r="B21" s="21"/>
      <c r="C21" s="21"/>
      <c r="D21" s="27"/>
      <c r="E21" s="27"/>
      <c r="F21" s="27"/>
      <c r="G21" s="27"/>
      <c r="H21" s="27"/>
      <c r="I21" s="27"/>
      <c r="J21" s="27"/>
      <c r="K21" s="21"/>
      <c r="L21" s="21"/>
      <c r="M21" s="21"/>
      <c r="N21" s="21"/>
      <c r="O21" s="21"/>
      <c r="P21" s="21"/>
      <c r="Q21" s="21"/>
      <c r="R21" s="5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2:28" ht="19.5" thickBot="1" x14ac:dyDescent="0.45">
      <c r="B22" s="21"/>
      <c r="C22" s="21"/>
      <c r="D22" s="27"/>
      <c r="E22" s="27"/>
      <c r="F22" s="27"/>
      <c r="G22" s="27"/>
      <c r="H22" s="27"/>
      <c r="I22" s="27"/>
      <c r="J22" s="27"/>
      <c r="K22" s="51"/>
      <c r="L22" s="53" t="s">
        <v>60</v>
      </c>
      <c r="M22" s="55">
        <v>8</v>
      </c>
      <c r="N22" s="54" t="s">
        <v>51</v>
      </c>
      <c r="O22" s="55">
        <v>0</v>
      </c>
      <c r="P22" s="54" t="s">
        <v>52</v>
      </c>
      <c r="Q22" s="55">
        <v>17</v>
      </c>
      <c r="R22" s="54" t="s">
        <v>51</v>
      </c>
      <c r="S22" s="55">
        <v>0</v>
      </c>
      <c r="T22" s="54" t="s">
        <v>61</v>
      </c>
      <c r="U22" s="21"/>
      <c r="V22" s="55">
        <v>5</v>
      </c>
      <c r="W22" s="350" t="s">
        <v>62</v>
      </c>
      <c r="X22" s="351"/>
      <c r="Y22" s="352"/>
      <c r="Z22" s="55">
        <v>3</v>
      </c>
      <c r="AA22" s="54" t="s">
        <v>63</v>
      </c>
      <c r="AB22" s="21"/>
    </row>
    <row r="23" spans="2:28" ht="4.5" customHeight="1" thickBot="1" x14ac:dyDescent="0.45">
      <c r="B23" s="21"/>
      <c r="C23" s="21"/>
      <c r="D23" s="27"/>
      <c r="E23" s="27"/>
      <c r="F23" s="27"/>
      <c r="G23" s="27"/>
      <c r="H23" s="27"/>
      <c r="I23" s="27"/>
      <c r="J23" s="27"/>
      <c r="K23" s="21"/>
      <c r="L23" s="21"/>
      <c r="M23" s="21"/>
      <c r="N23" s="21"/>
      <c r="O23" s="21"/>
      <c r="P23" s="21"/>
      <c r="Q23" s="21"/>
      <c r="R23" s="5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2:28" ht="19.5" thickBot="1" x14ac:dyDescent="0.45">
      <c r="B24" s="21"/>
      <c r="C24" s="21"/>
      <c r="D24" s="27"/>
      <c r="E24" s="27"/>
      <c r="F24" s="27"/>
      <c r="G24" s="27"/>
      <c r="H24" s="27"/>
      <c r="I24" s="27"/>
      <c r="J24" s="27"/>
      <c r="K24" s="51"/>
      <c r="L24" s="53" t="s">
        <v>64</v>
      </c>
      <c r="M24" s="55"/>
      <c r="N24" s="54" t="s">
        <v>65</v>
      </c>
      <c r="O24" s="54"/>
      <c r="P24" s="53" t="s">
        <v>66</v>
      </c>
      <c r="Q24" s="353"/>
      <c r="R24" s="354"/>
      <c r="S24" s="354"/>
      <c r="T24" s="354"/>
      <c r="U24" s="354"/>
      <c r="V24" s="354"/>
      <c r="W24" s="354"/>
      <c r="X24" s="354"/>
      <c r="Y24" s="355"/>
      <c r="Z24" s="54" t="s">
        <v>67</v>
      </c>
      <c r="AA24" s="54"/>
      <c r="AB24" s="21"/>
    </row>
    <row r="25" spans="2:28" x14ac:dyDescent="0.4">
      <c r="B25" s="21"/>
      <c r="C25" s="21"/>
      <c r="D25" s="30"/>
      <c r="E25" s="30"/>
      <c r="F25" s="30"/>
      <c r="G25" s="22" t="s">
        <v>2</v>
      </c>
      <c r="H25" s="30"/>
      <c r="I25" s="30"/>
      <c r="J25" s="30"/>
      <c r="K25" s="51"/>
      <c r="L25" s="53"/>
      <c r="M25" s="21"/>
      <c r="N25" s="54"/>
      <c r="O25" s="54"/>
      <c r="P25" s="53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21"/>
    </row>
    <row r="26" spans="2:28" ht="19.5" thickBot="1" x14ac:dyDescent="0.4">
      <c r="B26" s="21"/>
      <c r="C26" s="21"/>
      <c r="D26" s="122" t="s">
        <v>68</v>
      </c>
      <c r="E26" s="123"/>
      <c r="F26" s="123"/>
      <c r="G26" s="123"/>
      <c r="H26" s="123"/>
      <c r="I26" s="123"/>
      <c r="J26" s="123"/>
      <c r="K26" s="21"/>
      <c r="L26" s="21"/>
      <c r="M26" s="21"/>
      <c r="N26" s="21"/>
      <c r="O26" s="21"/>
      <c r="P26" s="21"/>
      <c r="Q26" s="21"/>
      <c r="R26" s="51"/>
      <c r="S26" s="21"/>
      <c r="T26" s="52" t="s">
        <v>70</v>
      </c>
      <c r="U26" s="21"/>
      <c r="V26" s="21"/>
      <c r="W26" s="21"/>
      <c r="X26" s="21"/>
      <c r="Y26" s="21"/>
      <c r="Z26" s="21"/>
      <c r="AA26" s="25"/>
      <c r="AB26" s="21"/>
    </row>
    <row r="27" spans="2:28" ht="25.5" thickTop="1" thickBot="1" x14ac:dyDescent="0.45">
      <c r="B27" s="21"/>
      <c r="C27" s="21"/>
      <c r="D27" s="123"/>
      <c r="E27" s="123"/>
      <c r="F27" s="123"/>
      <c r="G27" s="123"/>
      <c r="H27" s="123"/>
      <c r="I27" s="123"/>
      <c r="J27" s="123"/>
      <c r="K27" s="311" t="s">
        <v>69</v>
      </c>
      <c r="L27" s="312"/>
      <c r="M27" s="313" t="s">
        <v>4</v>
      </c>
      <c r="N27" s="314"/>
      <c r="O27" s="314"/>
      <c r="P27" s="314"/>
      <c r="Q27" s="314"/>
      <c r="R27" s="315"/>
      <c r="S27" s="21"/>
      <c r="T27" s="55">
        <v>45</v>
      </c>
      <c r="U27" s="54" t="s">
        <v>53</v>
      </c>
      <c r="V27" s="54"/>
      <c r="W27" s="54"/>
      <c r="X27" s="54"/>
      <c r="Y27" s="54"/>
      <c r="Z27" s="54"/>
      <c r="AA27" s="54"/>
      <c r="AB27" s="21"/>
    </row>
    <row r="28" spans="2:28" ht="11.25" customHeight="1" thickTop="1" thickBot="1" x14ac:dyDescent="0.45">
      <c r="B28" s="21"/>
      <c r="C28" s="21"/>
      <c r="D28" s="30"/>
      <c r="E28" s="30"/>
      <c r="F28" s="30"/>
      <c r="G28" s="30"/>
      <c r="H28" s="30"/>
      <c r="I28" s="30"/>
      <c r="J28" s="30"/>
      <c r="K28" s="21"/>
      <c r="L28" s="21"/>
      <c r="M28" s="21"/>
      <c r="N28" s="21"/>
      <c r="O28" s="21"/>
      <c r="P28" s="21"/>
      <c r="Q28" s="21"/>
      <c r="R28" s="51" t="s">
        <v>28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2:28" ht="19.5" thickBot="1" x14ac:dyDescent="0.45">
      <c r="B29" s="21"/>
      <c r="C29" s="21"/>
      <c r="D29" s="30"/>
      <c r="E29" s="30"/>
      <c r="F29" s="30"/>
      <c r="G29" s="30"/>
      <c r="H29" s="30"/>
      <c r="I29" s="30"/>
      <c r="J29" s="30"/>
      <c r="K29" s="21"/>
      <c r="L29" s="21"/>
      <c r="M29" s="21"/>
      <c r="N29" s="21"/>
      <c r="O29" s="21"/>
      <c r="P29" s="21"/>
      <c r="Q29" s="21"/>
      <c r="R29" s="51"/>
      <c r="S29" s="53" t="s">
        <v>54</v>
      </c>
      <c r="T29" s="55">
        <v>12</v>
      </c>
      <c r="U29" s="54" t="s">
        <v>51</v>
      </c>
      <c r="V29" s="55">
        <v>0</v>
      </c>
      <c r="W29" s="54" t="s">
        <v>52</v>
      </c>
      <c r="X29" s="55">
        <v>12</v>
      </c>
      <c r="Y29" s="54" t="s">
        <v>51</v>
      </c>
      <c r="Z29" s="55">
        <v>45</v>
      </c>
      <c r="AA29" s="54" t="s">
        <v>53</v>
      </c>
      <c r="AB29" s="21"/>
    </row>
    <row r="30" spans="2:28" ht="4.5" customHeight="1" thickBot="1" x14ac:dyDescent="0.45">
      <c r="B30" s="21"/>
      <c r="C30" s="21"/>
      <c r="D30" s="30"/>
      <c r="E30" s="30"/>
      <c r="F30" s="30"/>
      <c r="G30" s="30"/>
      <c r="H30" s="30"/>
      <c r="I30" s="30"/>
      <c r="J30" s="30"/>
      <c r="K30" s="21"/>
      <c r="L30" s="21"/>
      <c r="M30" s="21"/>
      <c r="N30" s="21"/>
      <c r="O30" s="21"/>
      <c r="P30" s="21"/>
      <c r="Q30" s="21"/>
      <c r="R30" s="5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2:28" ht="19.5" thickBot="1" x14ac:dyDescent="0.45">
      <c r="B31" s="21"/>
      <c r="C31" s="21"/>
      <c r="D31" s="30"/>
      <c r="E31" s="30"/>
      <c r="F31" s="30"/>
      <c r="G31" s="30"/>
      <c r="H31" s="30"/>
      <c r="I31" s="30"/>
      <c r="J31" s="30"/>
      <c r="K31" s="21"/>
      <c r="L31" s="21"/>
      <c r="M31" s="21"/>
      <c r="N31" s="21"/>
      <c r="O31" s="21"/>
      <c r="P31" s="21"/>
      <c r="Q31" s="21"/>
      <c r="R31" s="51"/>
      <c r="S31" s="53" t="s">
        <v>55</v>
      </c>
      <c r="T31" s="55">
        <v>12</v>
      </c>
      <c r="U31" s="54" t="s">
        <v>51</v>
      </c>
      <c r="V31" s="55">
        <v>45</v>
      </c>
      <c r="W31" s="54" t="s">
        <v>52</v>
      </c>
      <c r="X31" s="55">
        <v>13</v>
      </c>
      <c r="Y31" s="54" t="s">
        <v>51</v>
      </c>
      <c r="Z31" s="55">
        <v>30</v>
      </c>
      <c r="AA31" s="54" t="s">
        <v>53</v>
      </c>
      <c r="AB31" s="21"/>
    </row>
    <row r="32" spans="2:28" ht="4.5" customHeight="1" thickBot="1" x14ac:dyDescent="0.45">
      <c r="B32" s="21"/>
      <c r="C32" s="21"/>
      <c r="D32" s="30"/>
      <c r="E32" s="30"/>
      <c r="F32" s="30"/>
      <c r="G32" s="30"/>
      <c r="H32" s="30"/>
      <c r="I32" s="30"/>
      <c r="J32" s="30"/>
      <c r="K32" s="21"/>
      <c r="L32" s="21"/>
      <c r="M32" s="21"/>
      <c r="N32" s="21"/>
      <c r="O32" s="21"/>
      <c r="P32" s="21"/>
      <c r="Q32" s="21"/>
      <c r="R32" s="5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2:28" ht="19.5" thickBot="1" x14ac:dyDescent="0.45">
      <c r="B33" s="21"/>
      <c r="C33" s="21"/>
      <c r="D33" s="30"/>
      <c r="E33" s="30"/>
      <c r="F33" s="30"/>
      <c r="G33" s="22"/>
      <c r="H33" s="30"/>
      <c r="I33" s="30"/>
      <c r="J33" s="30"/>
      <c r="K33" s="21"/>
      <c r="L33" s="21"/>
      <c r="M33" s="21"/>
      <c r="N33" s="21"/>
      <c r="O33" s="21"/>
      <c r="P33" s="21"/>
      <c r="Q33" s="21"/>
      <c r="R33" s="51"/>
      <c r="S33" s="53" t="s">
        <v>56</v>
      </c>
      <c r="T33" s="55"/>
      <c r="U33" s="54" t="s">
        <v>51</v>
      </c>
      <c r="V33" s="55"/>
      <c r="W33" s="54" t="s">
        <v>52</v>
      </c>
      <c r="X33" s="55"/>
      <c r="Y33" s="54" t="s">
        <v>51</v>
      </c>
      <c r="Z33" s="55"/>
      <c r="AA33" s="54" t="s">
        <v>53</v>
      </c>
      <c r="AB33" s="21"/>
    </row>
    <row r="34" spans="2:28" ht="19.5" thickBot="1" x14ac:dyDescent="0.45">
      <c r="B34" s="21"/>
      <c r="C34" s="21"/>
      <c r="D34" s="30"/>
      <c r="E34" s="30"/>
      <c r="F34" s="30"/>
      <c r="G34" s="22" t="s">
        <v>2</v>
      </c>
      <c r="H34" s="30"/>
      <c r="I34" s="30"/>
      <c r="J34" s="30"/>
      <c r="K34" s="21"/>
      <c r="L34" s="21"/>
      <c r="M34" s="21"/>
      <c r="N34" s="21"/>
      <c r="O34" s="21"/>
      <c r="P34" s="21"/>
      <c r="Q34" s="21"/>
      <c r="R34" s="51"/>
      <c r="S34" s="53"/>
      <c r="T34" s="21"/>
      <c r="U34" s="21"/>
      <c r="V34" s="21"/>
      <c r="W34" s="21"/>
      <c r="X34" s="21"/>
      <c r="Y34" s="21"/>
      <c r="Z34" s="21"/>
      <c r="AA34" s="54"/>
      <c r="AB34" s="21"/>
    </row>
    <row r="35" spans="2:28" ht="27.75" customHeight="1" thickTop="1" thickBot="1" x14ac:dyDescent="0.45">
      <c r="B35" s="21"/>
      <c r="C35" s="21"/>
      <c r="D35" s="122" t="s">
        <v>88</v>
      </c>
      <c r="E35" s="123"/>
      <c r="F35" s="123"/>
      <c r="G35" s="123"/>
      <c r="H35" s="123"/>
      <c r="I35" s="123"/>
      <c r="J35" s="123"/>
      <c r="K35" s="58"/>
      <c r="L35" s="59" t="s">
        <v>71</v>
      </c>
      <c r="M35" s="60"/>
      <c r="N35" s="59" t="s">
        <v>73</v>
      </c>
      <c r="O35" s="60"/>
      <c r="P35" s="59" t="s">
        <v>75</v>
      </c>
      <c r="Q35" s="60"/>
      <c r="R35" s="59" t="s">
        <v>77</v>
      </c>
      <c r="S35" s="60"/>
      <c r="T35" s="59" t="s">
        <v>79</v>
      </c>
      <c r="U35" s="60"/>
      <c r="V35" s="59" t="s">
        <v>81</v>
      </c>
      <c r="W35" s="60"/>
      <c r="X35" s="61" t="s">
        <v>3</v>
      </c>
      <c r="Y35" s="56"/>
      <c r="Z35" s="56"/>
      <c r="AA35" s="56"/>
      <c r="AB35" s="21"/>
    </row>
    <row r="36" spans="2:28" ht="19.5" thickBot="1" x14ac:dyDescent="0.45">
      <c r="B36" s="21"/>
      <c r="C36" s="21"/>
      <c r="D36" s="123"/>
      <c r="E36" s="123"/>
      <c r="F36" s="123"/>
      <c r="G36" s="123"/>
      <c r="H36" s="123"/>
      <c r="I36" s="123"/>
      <c r="J36" s="123"/>
      <c r="K36" s="65"/>
      <c r="L36" s="57" t="s">
        <v>83</v>
      </c>
      <c r="M36" s="56"/>
      <c r="N36" s="56"/>
      <c r="O36" s="56"/>
      <c r="P36" s="55"/>
      <c r="Q36" s="64" t="s">
        <v>85</v>
      </c>
      <c r="R36" s="56"/>
      <c r="S36" s="56"/>
      <c r="T36" s="57" t="s">
        <v>86</v>
      </c>
      <c r="U36" s="56"/>
      <c r="V36" s="56"/>
      <c r="W36" s="56"/>
      <c r="X36" s="66"/>
      <c r="Y36" s="21"/>
      <c r="Z36" s="21"/>
      <c r="AA36" s="21"/>
      <c r="AB36" s="21"/>
    </row>
    <row r="37" spans="2:28" ht="3.75" customHeight="1" thickBot="1" x14ac:dyDescent="0.45">
      <c r="B37" s="21"/>
      <c r="C37" s="21"/>
      <c r="D37" s="30"/>
      <c r="E37" s="30"/>
      <c r="F37" s="30"/>
      <c r="G37" s="30"/>
      <c r="H37" s="30"/>
      <c r="I37" s="30"/>
      <c r="J37" s="30"/>
      <c r="K37" s="62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63"/>
      <c r="Y37" s="21"/>
      <c r="Z37" s="21"/>
      <c r="AA37" s="21"/>
      <c r="AB37" s="21"/>
    </row>
    <row r="38" spans="2:28" ht="20.25" thickTop="1" thickBot="1" x14ac:dyDescent="0.4">
      <c r="B38" s="21"/>
      <c r="C38" s="21"/>
      <c r="D38" s="30"/>
      <c r="E38" s="30"/>
      <c r="F38" s="30"/>
      <c r="G38" s="22" t="s">
        <v>2</v>
      </c>
      <c r="H38" s="30"/>
      <c r="I38" s="30"/>
      <c r="J38" s="30"/>
      <c r="K38" s="56"/>
      <c r="L38" s="57"/>
      <c r="M38" s="56"/>
      <c r="N38" s="56"/>
      <c r="O38" s="56"/>
      <c r="P38" s="52" t="s">
        <v>89</v>
      </c>
      <c r="Q38" s="64"/>
      <c r="R38" s="56"/>
      <c r="S38" s="56"/>
      <c r="T38" s="57"/>
      <c r="U38" s="56"/>
      <c r="V38" s="56"/>
      <c r="W38" s="56"/>
      <c r="X38" s="56"/>
      <c r="Y38" s="21"/>
      <c r="Z38" s="21"/>
      <c r="AA38" s="21"/>
      <c r="AB38" s="21"/>
    </row>
    <row r="39" spans="2:28" ht="25.5" thickTop="1" thickBot="1" x14ac:dyDescent="0.45">
      <c r="B39" s="21"/>
      <c r="C39" s="21"/>
      <c r="D39" s="122" t="s">
        <v>87</v>
      </c>
      <c r="E39" s="123"/>
      <c r="F39" s="123"/>
      <c r="G39" s="123"/>
      <c r="H39" s="123"/>
      <c r="I39" s="123"/>
      <c r="J39" s="123"/>
      <c r="K39" s="311" t="s">
        <v>145</v>
      </c>
      <c r="L39" s="312"/>
      <c r="M39" s="313" t="s">
        <v>29</v>
      </c>
      <c r="N39" s="315"/>
      <c r="O39" s="56"/>
      <c r="P39" s="57" t="s">
        <v>91</v>
      </c>
      <c r="Q39" s="57"/>
      <c r="R39" s="67" t="s">
        <v>90</v>
      </c>
      <c r="S39" s="55"/>
      <c r="T39" s="57" t="s">
        <v>92</v>
      </c>
      <c r="U39" s="57"/>
      <c r="V39" s="67" t="s">
        <v>93</v>
      </c>
      <c r="W39" s="55"/>
      <c r="X39" s="57" t="s">
        <v>92</v>
      </c>
      <c r="Y39" s="21"/>
      <c r="Z39" s="21"/>
      <c r="AA39" s="21"/>
      <c r="AB39" s="21"/>
    </row>
    <row r="40" spans="2:28" ht="10.5" customHeight="1" thickTop="1" thickBot="1" x14ac:dyDescent="0.45">
      <c r="B40" s="21"/>
      <c r="C40" s="21"/>
      <c r="D40" s="123"/>
      <c r="E40" s="123"/>
      <c r="F40" s="123"/>
      <c r="G40" s="123"/>
      <c r="H40" s="123"/>
      <c r="I40" s="123"/>
      <c r="J40" s="123"/>
      <c r="K40" s="21"/>
      <c r="L40" s="21"/>
      <c r="M40" s="21"/>
      <c r="N40" s="51" t="s">
        <v>28</v>
      </c>
      <c r="O40" s="21"/>
      <c r="P40" s="21"/>
      <c r="Q40" s="21"/>
      <c r="R40" s="57"/>
      <c r="S40" s="56"/>
      <c r="T40" s="57"/>
      <c r="U40" s="56"/>
      <c r="V40" s="56"/>
      <c r="W40" s="56"/>
      <c r="X40" s="56"/>
      <c r="Y40" s="21"/>
      <c r="Z40" s="21"/>
      <c r="AA40" s="21"/>
      <c r="AB40" s="21"/>
    </row>
    <row r="41" spans="2:28" ht="25.5" customHeight="1" thickBot="1" x14ac:dyDescent="0.45">
      <c r="B41" s="21"/>
      <c r="C41" s="21"/>
      <c r="D41" s="30"/>
      <c r="E41" s="30"/>
      <c r="F41" s="30"/>
      <c r="G41" s="30"/>
      <c r="H41" s="30"/>
      <c r="I41" s="30"/>
      <c r="J41" s="30"/>
      <c r="K41" s="56"/>
      <c r="L41" s="57"/>
      <c r="M41" s="56"/>
      <c r="N41" s="56"/>
      <c r="O41" s="56"/>
      <c r="P41" s="64"/>
      <c r="Q41" s="64"/>
      <c r="R41" s="56"/>
      <c r="S41" s="56"/>
      <c r="T41" s="57"/>
      <c r="U41" s="56"/>
      <c r="V41" s="67" t="s">
        <v>94</v>
      </c>
      <c r="W41" s="55"/>
      <c r="X41" s="57" t="s">
        <v>92</v>
      </c>
      <c r="Y41" s="21"/>
      <c r="Z41" s="21"/>
      <c r="AA41" s="21"/>
      <c r="AB41" s="21"/>
    </row>
    <row r="42" spans="2:28" ht="19.5" thickBot="1" x14ac:dyDescent="0.45">
      <c r="B42" s="21"/>
      <c r="C42" s="21"/>
      <c r="D42" s="21"/>
      <c r="E42" s="21"/>
      <c r="F42" s="21"/>
      <c r="G42" s="22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2:28" x14ac:dyDescent="0.4">
      <c r="B43" s="19"/>
      <c r="C43" s="19"/>
      <c r="D43" s="20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2:28" ht="19.5" thickBot="1" x14ac:dyDescent="0.45">
      <c r="B44" s="5"/>
      <c r="C44" s="5"/>
      <c r="D44" s="6" t="s">
        <v>96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2:28" ht="25.5" customHeight="1" thickTop="1" thickBot="1" x14ac:dyDescent="0.45">
      <c r="B45" s="5"/>
      <c r="C45" s="5"/>
      <c r="D45" s="118" t="s">
        <v>105</v>
      </c>
      <c r="E45" s="119"/>
      <c r="F45" s="119"/>
      <c r="G45" s="119"/>
      <c r="H45" s="119"/>
      <c r="I45" s="119"/>
      <c r="J45" s="119"/>
      <c r="K45" s="329" t="s">
        <v>97</v>
      </c>
      <c r="L45" s="331"/>
      <c r="M45" s="71"/>
      <c r="N45" s="70" t="s">
        <v>98</v>
      </c>
      <c r="O45" s="71"/>
      <c r="P45" s="71"/>
      <c r="Q45" s="70" t="s">
        <v>99</v>
      </c>
      <c r="R45" s="71"/>
      <c r="S45" s="71"/>
      <c r="T45" s="71"/>
      <c r="U45" s="70" t="s">
        <v>101</v>
      </c>
      <c r="V45" s="71"/>
      <c r="W45" s="71"/>
      <c r="X45" s="70" t="s">
        <v>103</v>
      </c>
      <c r="Y45" s="71"/>
      <c r="Z45" s="71"/>
      <c r="AA45" s="72" t="s">
        <v>104</v>
      </c>
      <c r="AB45" s="5"/>
    </row>
    <row r="46" spans="2:28" ht="20.25" thickTop="1" thickBot="1" x14ac:dyDescent="0.45">
      <c r="B46" s="5"/>
      <c r="C46" s="5"/>
      <c r="D46" s="5"/>
      <c r="E46" s="5"/>
      <c r="F46" s="5"/>
      <c r="G46" s="7" t="s">
        <v>2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2:28" ht="33.75" customHeight="1" thickTop="1" thickBot="1" x14ac:dyDescent="0.45">
      <c r="B47" s="5"/>
      <c r="C47" s="5"/>
      <c r="D47" s="118" t="s">
        <v>106</v>
      </c>
      <c r="E47" s="119"/>
      <c r="F47" s="119"/>
      <c r="G47" s="119"/>
      <c r="H47" s="119"/>
      <c r="I47" s="119"/>
      <c r="J47" s="119"/>
      <c r="K47" s="144" t="s">
        <v>176</v>
      </c>
      <c r="L47" s="145"/>
      <c r="M47" s="145"/>
      <c r="N47" s="145"/>
      <c r="O47" s="145"/>
      <c r="P47" s="294">
        <v>900</v>
      </c>
      <c r="Q47" s="294"/>
      <c r="R47" s="294"/>
      <c r="S47" s="294"/>
      <c r="T47" s="295"/>
      <c r="U47" s="99" t="s">
        <v>107</v>
      </c>
      <c r="V47" s="296"/>
      <c r="W47" s="297"/>
      <c r="X47" s="298"/>
      <c r="Y47" s="298"/>
      <c r="Z47" s="298"/>
      <c r="AA47" s="100"/>
      <c r="AB47" s="5"/>
    </row>
    <row r="48" spans="2:28" ht="20.25" thickTop="1" x14ac:dyDescent="0.4">
      <c r="B48" s="5"/>
      <c r="C48" s="5"/>
      <c r="D48" s="118"/>
      <c r="E48" s="119"/>
      <c r="F48" s="119"/>
      <c r="G48" s="119"/>
      <c r="H48" s="119"/>
      <c r="I48" s="119"/>
      <c r="J48" s="119"/>
      <c r="K48" s="305" t="s">
        <v>108</v>
      </c>
      <c r="L48" s="306"/>
      <c r="M48" s="290" t="s">
        <v>177</v>
      </c>
      <c r="N48" s="291"/>
      <c r="O48" s="291"/>
      <c r="P48" s="291"/>
      <c r="Q48" s="291"/>
      <c r="R48" s="291"/>
      <c r="S48" s="291"/>
      <c r="T48" s="291"/>
      <c r="U48" s="291"/>
      <c r="V48" s="292"/>
      <c r="W48" s="292"/>
      <c r="X48" s="292"/>
      <c r="Y48" s="292"/>
      <c r="Z48" s="292"/>
      <c r="AA48" s="293"/>
      <c r="AB48" s="5"/>
    </row>
    <row r="49" spans="2:28" ht="19.5" x14ac:dyDescent="0.4">
      <c r="B49" s="5"/>
      <c r="C49" s="5"/>
      <c r="D49" s="118"/>
      <c r="E49" s="119"/>
      <c r="F49" s="119"/>
      <c r="G49" s="119"/>
      <c r="H49" s="119"/>
      <c r="I49" s="119"/>
      <c r="J49" s="119"/>
      <c r="K49" s="307"/>
      <c r="L49" s="308"/>
      <c r="M49" s="299" t="s">
        <v>178</v>
      </c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1"/>
      <c r="AB49" s="5"/>
    </row>
    <row r="50" spans="2:28" ht="19.5" x14ac:dyDescent="0.4">
      <c r="B50" s="5"/>
      <c r="C50" s="5"/>
      <c r="D50" s="118"/>
      <c r="E50" s="119"/>
      <c r="F50" s="119"/>
      <c r="G50" s="119"/>
      <c r="H50" s="119"/>
      <c r="I50" s="119"/>
      <c r="J50" s="119"/>
      <c r="K50" s="307"/>
      <c r="L50" s="308"/>
      <c r="M50" s="299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1"/>
      <c r="AB50" s="5"/>
    </row>
    <row r="51" spans="2:28" ht="20.25" thickBot="1" x14ac:dyDescent="0.45">
      <c r="B51" s="5"/>
      <c r="C51" s="5"/>
      <c r="D51" s="119"/>
      <c r="E51" s="119"/>
      <c r="F51" s="119"/>
      <c r="G51" s="119"/>
      <c r="H51" s="119"/>
      <c r="I51" s="119"/>
      <c r="J51" s="119"/>
      <c r="K51" s="309"/>
      <c r="L51" s="310"/>
      <c r="M51" s="302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  <c r="AB51" s="5"/>
    </row>
    <row r="52" spans="2:28" ht="20.25" thickTop="1" thickBot="1" x14ac:dyDescent="0.45">
      <c r="B52" s="5"/>
      <c r="C52" s="5"/>
      <c r="D52" s="5"/>
      <c r="E52" s="5"/>
      <c r="F52" s="5"/>
      <c r="G52" s="7" t="s">
        <v>2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2:28" ht="25.5" customHeight="1" thickTop="1" thickBot="1" x14ac:dyDescent="0.45">
      <c r="B53" s="5"/>
      <c r="C53" s="5"/>
      <c r="D53" s="316" t="s">
        <v>109</v>
      </c>
      <c r="E53" s="316"/>
      <c r="F53" s="316"/>
      <c r="G53" s="316"/>
      <c r="H53" s="316"/>
      <c r="I53" s="316"/>
      <c r="J53" s="317"/>
      <c r="K53" s="74" t="s">
        <v>112</v>
      </c>
      <c r="L53" s="69" t="s">
        <v>110</v>
      </c>
      <c r="M53" s="5"/>
      <c r="N53" s="5"/>
      <c r="O53" s="362" t="s">
        <v>111</v>
      </c>
      <c r="P53" s="363"/>
      <c r="Q53" s="5"/>
      <c r="R53" s="74">
        <v>15</v>
      </c>
      <c r="S53" s="69" t="s">
        <v>113</v>
      </c>
      <c r="T53" s="5"/>
      <c r="U53" s="5"/>
      <c r="V53" s="5"/>
      <c r="W53" s="5"/>
      <c r="X53" s="5"/>
      <c r="Y53" s="5"/>
      <c r="Z53" s="5"/>
      <c r="AA53" s="5"/>
      <c r="AB53" s="5"/>
    </row>
    <row r="54" spans="2:28" ht="20.25" thickTop="1" thickBot="1" x14ac:dyDescent="0.45">
      <c r="B54" s="5"/>
      <c r="C54" s="5"/>
      <c r="D54" s="68"/>
      <c r="E54" s="68"/>
      <c r="F54" s="68"/>
      <c r="G54" s="7" t="s">
        <v>2</v>
      </c>
      <c r="H54" s="68"/>
      <c r="I54" s="68"/>
      <c r="J54" s="68"/>
      <c r="K54" s="5"/>
      <c r="L54" s="5"/>
      <c r="M54" s="5"/>
      <c r="N54" s="5"/>
      <c r="O54" s="5"/>
      <c r="P54" s="73" t="s">
        <v>28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2:28" ht="25.5" thickTop="1" thickBot="1" x14ac:dyDescent="0.45">
      <c r="B55" s="5"/>
      <c r="C55" s="5"/>
      <c r="D55" s="118" t="s">
        <v>114</v>
      </c>
      <c r="E55" s="119"/>
      <c r="F55" s="119"/>
      <c r="G55" s="119"/>
      <c r="H55" s="119"/>
      <c r="I55" s="119"/>
      <c r="J55" s="119"/>
      <c r="K55" s="216" t="s">
        <v>115</v>
      </c>
      <c r="L55" s="217"/>
      <c r="M55" s="321" t="s">
        <v>116</v>
      </c>
      <c r="N55" s="322"/>
      <c r="O55" s="5"/>
      <c r="P55" s="216" t="s">
        <v>117</v>
      </c>
      <c r="Q55" s="217"/>
      <c r="R55" s="321" t="s">
        <v>59</v>
      </c>
      <c r="S55" s="322"/>
      <c r="T55" s="5"/>
      <c r="U55" s="216" t="s">
        <v>118</v>
      </c>
      <c r="V55" s="217"/>
      <c r="W55" s="321" t="s">
        <v>152</v>
      </c>
      <c r="X55" s="322"/>
      <c r="Y55" s="77" t="s">
        <v>119</v>
      </c>
      <c r="Z55" s="325"/>
      <c r="AA55" s="326"/>
      <c r="AB55" s="76" t="s">
        <v>120</v>
      </c>
    </row>
    <row r="56" spans="2:28" ht="20.25" thickTop="1" thickBot="1" x14ac:dyDescent="0.45">
      <c r="B56" s="5"/>
      <c r="C56" s="5"/>
      <c r="D56" s="119"/>
      <c r="E56" s="119"/>
      <c r="F56" s="119"/>
      <c r="G56" s="119"/>
      <c r="H56" s="119"/>
      <c r="I56" s="119"/>
      <c r="J56" s="119"/>
      <c r="K56" s="5"/>
      <c r="L56" s="5"/>
      <c r="M56" s="5"/>
      <c r="N56" s="73" t="s">
        <v>28</v>
      </c>
      <c r="O56" s="5"/>
      <c r="P56" s="5"/>
      <c r="Q56" s="5"/>
      <c r="R56" s="5"/>
      <c r="S56" s="73" t="s">
        <v>28</v>
      </c>
      <c r="T56" s="5"/>
      <c r="U56" s="5"/>
      <c r="V56" s="5"/>
      <c r="W56" s="5"/>
      <c r="X56" s="73" t="s">
        <v>28</v>
      </c>
      <c r="Y56" s="5"/>
      <c r="Z56" s="5"/>
      <c r="AA56" s="5"/>
      <c r="AB56" s="5"/>
    </row>
    <row r="57" spans="2:28" ht="25.5" customHeight="1" thickTop="1" thickBot="1" x14ac:dyDescent="0.45">
      <c r="B57" s="5"/>
      <c r="C57" s="5"/>
      <c r="D57" s="33"/>
      <c r="E57" s="33"/>
      <c r="F57" s="33"/>
      <c r="G57" s="33"/>
      <c r="H57" s="33"/>
      <c r="I57" s="33"/>
      <c r="J57" s="33"/>
      <c r="K57" s="329" t="s">
        <v>121</v>
      </c>
      <c r="L57" s="330"/>
      <c r="M57" s="330"/>
      <c r="N57" s="331"/>
      <c r="O57" s="327" t="s">
        <v>59</v>
      </c>
      <c r="P57" s="327"/>
      <c r="Q57" s="328"/>
      <c r="R57" s="5"/>
      <c r="S57" s="75" t="s">
        <v>122</v>
      </c>
      <c r="T57" s="332">
        <v>10000</v>
      </c>
      <c r="U57" s="333"/>
      <c r="V57" s="334"/>
      <c r="W57" s="69" t="s">
        <v>124</v>
      </c>
      <c r="X57" s="5"/>
      <c r="Y57" s="5"/>
      <c r="Z57" s="5"/>
      <c r="AA57" s="5"/>
      <c r="AB57" s="5"/>
    </row>
    <row r="58" spans="2:28" ht="19.5" thickTop="1" x14ac:dyDescent="0.4">
      <c r="B58" s="5"/>
      <c r="C58" s="5"/>
      <c r="D58" s="33"/>
      <c r="E58" s="33"/>
      <c r="F58" s="33"/>
      <c r="G58" s="33"/>
      <c r="H58" s="33"/>
      <c r="I58" s="33"/>
      <c r="J58" s="33"/>
      <c r="K58" s="5"/>
      <c r="L58" s="5"/>
      <c r="M58" s="5"/>
      <c r="N58" s="5"/>
      <c r="O58" s="5"/>
      <c r="P58" s="5"/>
      <c r="Q58" s="73" t="s">
        <v>28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2:28" ht="19.5" thickBot="1" x14ac:dyDescent="0.45">
      <c r="B59" s="5"/>
      <c r="C59" s="5"/>
      <c r="D59" s="5"/>
      <c r="E59" s="5"/>
      <c r="F59" s="5"/>
      <c r="G59" s="18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2:28" x14ac:dyDescent="0.4">
      <c r="B60" s="34"/>
      <c r="C60" s="34"/>
      <c r="D60" s="35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</row>
    <row r="61" spans="2:28" ht="19.5" customHeight="1" thickBot="1" x14ac:dyDescent="0.45">
      <c r="B61" s="36"/>
      <c r="C61" s="36"/>
      <c r="D61" s="38" t="s">
        <v>24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</row>
    <row r="62" spans="2:28" ht="25.5" customHeight="1" thickTop="1" thickBot="1" x14ac:dyDescent="0.45">
      <c r="B62" s="36"/>
      <c r="C62" s="36"/>
      <c r="D62" s="171" t="s">
        <v>125</v>
      </c>
      <c r="E62" s="172"/>
      <c r="F62" s="172"/>
      <c r="G62" s="172"/>
      <c r="H62" s="172"/>
      <c r="I62" s="172"/>
      <c r="J62" s="172"/>
      <c r="K62" s="319" t="s">
        <v>126</v>
      </c>
      <c r="L62" s="320"/>
      <c r="M62" s="323" t="s">
        <v>59</v>
      </c>
      <c r="N62" s="324"/>
      <c r="O62" s="36"/>
      <c r="P62" s="319" t="s">
        <v>132</v>
      </c>
      <c r="Q62" s="320"/>
      <c r="R62" s="323" t="s">
        <v>59</v>
      </c>
      <c r="S62" s="324"/>
      <c r="T62" s="101" t="s">
        <v>179</v>
      </c>
      <c r="U62" s="36"/>
      <c r="V62" s="102"/>
      <c r="W62" s="356">
        <v>3000</v>
      </c>
      <c r="X62" s="357"/>
      <c r="Y62" s="358"/>
      <c r="Z62" s="78" t="s">
        <v>123</v>
      </c>
      <c r="AA62" s="36"/>
      <c r="AB62" s="36"/>
    </row>
    <row r="63" spans="2:28" ht="19.5" customHeight="1" thickTop="1" thickBot="1" x14ac:dyDescent="0.45">
      <c r="B63" s="36"/>
      <c r="C63" s="36"/>
      <c r="D63" s="172"/>
      <c r="E63" s="172"/>
      <c r="F63" s="172"/>
      <c r="G63" s="172"/>
      <c r="H63" s="172"/>
      <c r="I63" s="172"/>
      <c r="J63" s="172"/>
      <c r="K63" s="78"/>
      <c r="L63" s="78"/>
      <c r="M63" s="78"/>
      <c r="N63" s="41" t="s">
        <v>28</v>
      </c>
      <c r="O63" s="78"/>
      <c r="P63" s="78"/>
      <c r="Q63" s="78"/>
      <c r="R63" s="78"/>
      <c r="S63" s="41" t="s">
        <v>28</v>
      </c>
      <c r="T63" s="36"/>
      <c r="U63" s="36"/>
      <c r="V63" s="36"/>
      <c r="W63" s="36"/>
      <c r="X63" s="36"/>
      <c r="Y63" s="36"/>
      <c r="Z63" s="36"/>
      <c r="AA63" s="37"/>
      <c r="AB63" s="36"/>
    </row>
    <row r="64" spans="2:28" ht="25.5" customHeight="1" thickTop="1" thickBot="1" x14ac:dyDescent="0.45">
      <c r="B64" s="36"/>
      <c r="C64" s="36"/>
      <c r="D64" s="38"/>
      <c r="E64" s="36"/>
      <c r="F64" s="36"/>
      <c r="G64" s="36"/>
      <c r="H64" s="36"/>
      <c r="I64" s="36"/>
      <c r="J64" s="36"/>
      <c r="K64" s="319" t="s">
        <v>127</v>
      </c>
      <c r="L64" s="320"/>
      <c r="M64" s="323" t="s">
        <v>29</v>
      </c>
      <c r="N64" s="324"/>
      <c r="O64" s="36"/>
      <c r="P64" s="319" t="s">
        <v>128</v>
      </c>
      <c r="Q64" s="320"/>
      <c r="R64" s="323" t="s">
        <v>59</v>
      </c>
      <c r="S64" s="324"/>
      <c r="T64" s="79" t="s">
        <v>129</v>
      </c>
      <c r="U64" s="356">
        <v>10000</v>
      </c>
      <c r="V64" s="357"/>
      <c r="W64" s="358"/>
      <c r="X64" s="78" t="s">
        <v>123</v>
      </c>
      <c r="Y64" s="78"/>
      <c r="Z64" s="36"/>
      <c r="AA64" s="37"/>
      <c r="AB64" s="36"/>
    </row>
    <row r="65" spans="2:28" ht="19.5" customHeight="1" thickTop="1" thickBot="1" x14ac:dyDescent="0.45">
      <c r="B65" s="36"/>
      <c r="C65" s="36"/>
      <c r="D65" s="38"/>
      <c r="E65" s="36"/>
      <c r="F65" s="36"/>
      <c r="G65" s="36"/>
      <c r="H65" s="36"/>
      <c r="I65" s="36"/>
      <c r="J65" s="36"/>
      <c r="K65" s="78"/>
      <c r="L65" s="78"/>
      <c r="M65" s="78"/>
      <c r="N65" s="41" t="s">
        <v>28</v>
      </c>
      <c r="O65" s="36"/>
      <c r="P65" s="78"/>
      <c r="Q65" s="78"/>
      <c r="R65" s="78"/>
      <c r="S65" s="41" t="s">
        <v>28</v>
      </c>
      <c r="T65" s="36"/>
      <c r="U65" s="36"/>
      <c r="V65" s="36"/>
      <c r="W65" s="36"/>
      <c r="X65" s="36"/>
      <c r="Y65" s="36"/>
      <c r="Z65" s="36"/>
      <c r="AA65" s="37"/>
      <c r="AB65" s="36"/>
    </row>
    <row r="66" spans="2:28" ht="19.5" customHeight="1" thickTop="1" x14ac:dyDescent="0.4">
      <c r="B66" s="36"/>
      <c r="C66" s="36"/>
      <c r="D66" s="38"/>
      <c r="E66" s="36"/>
      <c r="F66" s="36"/>
      <c r="G66" s="36"/>
      <c r="H66" s="36"/>
      <c r="I66" s="36"/>
      <c r="J66" s="36"/>
      <c r="K66" s="364" t="s">
        <v>130</v>
      </c>
      <c r="L66" s="365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9"/>
      <c r="AB66" s="36"/>
    </row>
    <row r="67" spans="2:28" ht="19.5" customHeight="1" thickBot="1" x14ac:dyDescent="0.45">
      <c r="B67" s="36"/>
      <c r="C67" s="36"/>
      <c r="D67" s="38"/>
      <c r="E67" s="36"/>
      <c r="F67" s="36"/>
      <c r="G67" s="36"/>
      <c r="H67" s="36"/>
      <c r="I67" s="36"/>
      <c r="J67" s="36"/>
      <c r="K67" s="366"/>
      <c r="L67" s="367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370"/>
      <c r="Z67" s="370"/>
      <c r="AA67" s="371"/>
      <c r="AB67" s="36"/>
    </row>
    <row r="68" spans="2:28" ht="19.5" customHeight="1" thickTop="1" thickBot="1" x14ac:dyDescent="0.45">
      <c r="B68" s="36"/>
      <c r="C68" s="36"/>
      <c r="D68" s="38"/>
      <c r="E68" s="36"/>
      <c r="F68" s="36"/>
      <c r="G68" s="39" t="s">
        <v>2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7"/>
      <c r="AB68" s="36"/>
    </row>
    <row r="69" spans="2:28" ht="19.5" customHeight="1" thickTop="1" x14ac:dyDescent="0.4">
      <c r="B69" s="36"/>
      <c r="C69" s="36"/>
      <c r="D69" s="171" t="s">
        <v>180</v>
      </c>
      <c r="E69" s="172"/>
      <c r="F69" s="172"/>
      <c r="G69" s="172"/>
      <c r="H69" s="172"/>
      <c r="I69" s="172"/>
      <c r="J69" s="172"/>
      <c r="K69" s="335" t="s">
        <v>131</v>
      </c>
      <c r="L69" s="336"/>
      <c r="M69" s="337"/>
      <c r="N69" s="341" t="s">
        <v>134</v>
      </c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342"/>
      <c r="AA69" s="343"/>
      <c r="AB69" s="36"/>
    </row>
    <row r="70" spans="2:28" ht="19.5" customHeight="1" thickBot="1" x14ac:dyDescent="0.45">
      <c r="B70" s="36"/>
      <c r="C70" s="36"/>
      <c r="D70" s="171"/>
      <c r="E70" s="172"/>
      <c r="F70" s="172"/>
      <c r="G70" s="172"/>
      <c r="H70" s="172"/>
      <c r="I70" s="172"/>
      <c r="J70" s="172"/>
      <c r="K70" s="338" t="s">
        <v>133</v>
      </c>
      <c r="L70" s="339"/>
      <c r="M70" s="340"/>
      <c r="N70" s="344" t="s">
        <v>135</v>
      </c>
      <c r="O70" s="345"/>
      <c r="P70" s="345"/>
      <c r="Q70" s="345"/>
      <c r="R70" s="345"/>
      <c r="S70" s="345"/>
      <c r="T70" s="345"/>
      <c r="U70" s="345"/>
      <c r="V70" s="345"/>
      <c r="W70" s="345"/>
      <c r="X70" s="345"/>
      <c r="Y70" s="345"/>
      <c r="Z70" s="345"/>
      <c r="AA70" s="346"/>
      <c r="AB70" s="36"/>
    </row>
    <row r="71" spans="2:28" ht="19.5" customHeight="1" thickTop="1" x14ac:dyDescent="0.4">
      <c r="B71" s="36"/>
      <c r="C71" s="36"/>
      <c r="D71" s="38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7"/>
      <c r="AB71" s="36"/>
    </row>
    <row r="72" spans="2:28" ht="19.5" thickBot="1" x14ac:dyDescent="0.45">
      <c r="B72" s="36"/>
      <c r="C72" s="36"/>
      <c r="D72" s="36"/>
      <c r="E72" s="36"/>
      <c r="F72" s="36"/>
      <c r="G72" s="39" t="s">
        <v>2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spans="2:28" ht="39" customHeight="1" thickTop="1" thickBot="1" x14ac:dyDescent="0.45">
      <c r="B73" s="36"/>
      <c r="C73" s="36"/>
      <c r="D73" s="171" t="s">
        <v>136</v>
      </c>
      <c r="E73" s="172"/>
      <c r="F73" s="172"/>
      <c r="G73" s="172"/>
      <c r="H73" s="172"/>
      <c r="I73" s="172"/>
      <c r="J73" s="172"/>
      <c r="K73" s="372" t="s">
        <v>137</v>
      </c>
      <c r="L73" s="373"/>
      <c r="M73" s="374"/>
      <c r="N73" s="375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7"/>
      <c r="AB73" s="36"/>
    </row>
    <row r="74" spans="2:28" ht="19.5" thickTop="1" x14ac:dyDescent="0.4">
      <c r="B74" s="36"/>
      <c r="C74" s="36"/>
      <c r="D74" s="171"/>
      <c r="E74" s="172"/>
      <c r="F74" s="172"/>
      <c r="G74" s="172"/>
      <c r="H74" s="172"/>
      <c r="I74" s="172"/>
      <c r="J74" s="172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  <row r="75" spans="2:28" x14ac:dyDescent="0.4">
      <c r="B75" s="318" t="s">
        <v>30</v>
      </c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</row>
    <row r="76" spans="2:28" x14ac:dyDescent="0.4">
      <c r="B76" s="36"/>
      <c r="C76" s="36"/>
      <c r="D76" s="36"/>
      <c r="E76" s="36"/>
      <c r="F76" s="36"/>
      <c r="G76" s="39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</row>
    <row r="77" spans="2:28" s="17" customFormat="1" ht="6.75" customHeight="1" x14ac:dyDescent="0.4"/>
    <row r="78" spans="2:28" s="17" customFormat="1" x14ac:dyDescent="0.4"/>
    <row r="105" spans="4:19" ht="6" customHeight="1" thickBot="1" x14ac:dyDescent="0.45"/>
    <row r="106" spans="4:19" ht="29.25" thickBot="1" x14ac:dyDescent="0.45">
      <c r="D106" s="8" t="s">
        <v>138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80" t="str">
        <f>IF(求人票入力フォーム!$M$21="","",求人票入力フォーム!$M$21)</f>
        <v>ホームヘルパー東海道</v>
      </c>
    </row>
    <row r="107" spans="4:19" ht="5.25" customHeight="1" x14ac:dyDescent="0.4"/>
    <row r="108" spans="4:19" ht="19.5" thickBot="1" x14ac:dyDescent="0.45">
      <c r="D108" s="10" t="s">
        <v>139</v>
      </c>
    </row>
    <row r="109" spans="4:19" ht="30" customHeight="1" x14ac:dyDescent="0.4">
      <c r="D109" s="183" t="s">
        <v>140</v>
      </c>
      <c r="E109" s="184"/>
      <c r="F109" s="184"/>
      <c r="G109" s="279" t="str">
        <f>IF($M$8="","",IF($M$8="その他",$M$8 &amp; "（" &amp; $T$8 &amp; ")",$M$8))</f>
        <v>パート</v>
      </c>
      <c r="H109" s="279"/>
      <c r="I109" s="279"/>
      <c r="J109" s="279"/>
      <c r="K109" s="279"/>
      <c r="L109" s="279"/>
      <c r="M109" s="279"/>
      <c r="N109" s="279"/>
      <c r="O109" s="279"/>
      <c r="P109" s="279" t="str">
        <f>IF($M$10="","","■契約期間:" &amp; $M$10)</f>
        <v>■契約期間:有</v>
      </c>
      <c r="Q109" s="279"/>
      <c r="R109" s="279"/>
      <c r="S109" s="280"/>
    </row>
    <row r="110" spans="4:19" ht="30" customHeight="1" x14ac:dyDescent="0.4">
      <c r="D110" s="29"/>
      <c r="E110" s="28" t="s">
        <v>141</v>
      </c>
      <c r="F110" s="28"/>
      <c r="G110" s="285" t="str">
        <f>IF($M$12="","",$M$12)</f>
        <v>その他</v>
      </c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7"/>
    </row>
    <row r="111" spans="4:19" x14ac:dyDescent="0.4">
      <c r="D111" s="185" t="s">
        <v>142</v>
      </c>
      <c r="E111" s="186"/>
      <c r="F111" s="186"/>
      <c r="G111" s="260" t="str">
        <f>IF(AND($T$14="",$V$14="",$X$14="",$Z$14=""),"","① " &amp; TEXT($T$14,"00")&amp;"時"&amp;TEXT($V$14,"00")&amp;"分～"&amp;TEXT($X$14,"00")&amp;"時"&amp;TEXT($Z$14,"00")&amp;"分")</f>
        <v>① 07時00分～21時45分</v>
      </c>
      <c r="H111" s="261"/>
      <c r="I111" s="261"/>
      <c r="J111" s="261"/>
      <c r="K111" s="262"/>
      <c r="L111" s="186" t="s">
        <v>69</v>
      </c>
      <c r="M111" s="186"/>
      <c r="N111" s="186"/>
      <c r="O111" s="260" t="str">
        <f>IF($M$27="","",IF($M$27="その他","その他（"&amp;$T$27&amp;"分）",$M$27))</f>
        <v>その他（45分）</v>
      </c>
      <c r="P111" s="261"/>
      <c r="Q111" s="261"/>
      <c r="R111" s="261"/>
      <c r="S111" s="289"/>
    </row>
    <row r="112" spans="4:19" x14ac:dyDescent="0.4">
      <c r="D112" s="185"/>
      <c r="E112" s="186"/>
      <c r="F112" s="186"/>
      <c r="G112" s="254" t="str">
        <f>IF(AND($T$16="",$V$16="",$X$16="",$Z$16=""),"","② " &amp; TEXT($T$16,"00")&amp;"時"&amp;TEXT($V$16,"00")&amp;"分～"&amp;TEXT($X$16,"00")&amp;"時"&amp;TEXT($Z$16,"00")&amp;"分")</f>
        <v/>
      </c>
      <c r="H112" s="255"/>
      <c r="I112" s="255"/>
      <c r="J112" s="255"/>
      <c r="K112" s="288"/>
      <c r="L112" s="186"/>
      <c r="M112" s="186"/>
      <c r="N112" s="186"/>
      <c r="O112" s="254" t="str">
        <f>IF(AND($T$29="",$V$29="",$X$29="",$Z$29=""),"","① " &amp; TEXT($T$29,"00")&amp;"時"&amp;TEXT($V$29,"00")&amp;"分～"&amp;TEXT($X$29,"00")&amp;"時"&amp;TEXT($Z$29,"00")&amp;"分")</f>
        <v>① 12時00分～12時45分</v>
      </c>
      <c r="P112" s="255"/>
      <c r="Q112" s="255"/>
      <c r="R112" s="255"/>
      <c r="S112" s="256"/>
    </row>
    <row r="113" spans="4:39" x14ac:dyDescent="0.4">
      <c r="D113" s="185"/>
      <c r="E113" s="186"/>
      <c r="F113" s="186"/>
      <c r="G113" s="254" t="str">
        <f>IF(AND($T$18="",$V$18="",$X$18="",$Z$18=""),"","③ " &amp; TEXT($T$18,"00")&amp;"時"&amp;TEXT($V$18,"00")&amp;"分～"&amp;TEXT($X$18,"00")&amp;"時"&amp;TEXT($Z$18,"00")&amp;"分")</f>
        <v/>
      </c>
      <c r="H113" s="255"/>
      <c r="I113" s="255"/>
      <c r="J113" s="255"/>
      <c r="K113" s="288"/>
      <c r="L113" s="186"/>
      <c r="M113" s="186"/>
      <c r="N113" s="186"/>
      <c r="O113" s="254" t="str">
        <f>IF(AND($T$31="",$V$31="",$X$31="",$Z$31=""),"","② " &amp; TEXT($T$31,"00")&amp;"時"&amp;TEXT($V$31,"00")&amp;"分～"&amp;TEXT($X$31,"00")&amp;"時"&amp;TEXT($Z$31,"00")&amp;"分")</f>
        <v>② 12時45分～13時30分</v>
      </c>
      <c r="P113" s="255"/>
      <c r="Q113" s="255"/>
      <c r="R113" s="255"/>
      <c r="S113" s="256"/>
    </row>
    <row r="114" spans="4:39" x14ac:dyDescent="0.4">
      <c r="D114" s="185"/>
      <c r="E114" s="186"/>
      <c r="F114" s="186"/>
      <c r="G114" s="254" t="str">
        <f>IF(AND($T$20="",$V$20="",$X$20="",$Z$20=""),"","④ " &amp; TEXT($T$20,"00")&amp;"時"&amp;TEXT($V$20,"00")&amp;"分～"&amp;TEXT($X$20,"00")&amp;"時"&amp;TEXT($Z$20,"00")&amp;"分")</f>
        <v/>
      </c>
      <c r="H114" s="255"/>
      <c r="I114" s="255"/>
      <c r="J114" s="255"/>
      <c r="K114" s="288"/>
      <c r="L114" s="186"/>
      <c r="M114" s="186"/>
      <c r="N114" s="186"/>
      <c r="O114" s="257" t="str">
        <f>IF(AND($T$33="",$V$33="",$X$33="",$Z$33=""),"","③ " &amp; TEXT($T$33,"00")&amp;"時"&amp;TEXT($V$33,"00")&amp;"分～"&amp;TEXT($X$33,"00")&amp;"時"&amp;TEXT($Z$33,"00")&amp;"分")</f>
        <v/>
      </c>
      <c r="P114" s="258"/>
      <c r="Q114" s="258"/>
      <c r="R114" s="258"/>
      <c r="S114" s="259"/>
      <c r="AD114" s="2" t="s">
        <v>144</v>
      </c>
      <c r="AE114" s="2" t="s">
        <v>72</v>
      </c>
      <c r="AF114" s="2" t="s">
        <v>74</v>
      </c>
      <c r="AG114" s="2" t="s">
        <v>76</v>
      </c>
      <c r="AH114" s="2" t="s">
        <v>78</v>
      </c>
      <c r="AI114" s="2" t="s">
        <v>80</v>
      </c>
      <c r="AJ114" s="2" t="s">
        <v>82</v>
      </c>
      <c r="AK114" s="2" t="s">
        <v>83</v>
      </c>
      <c r="AL114" s="2" t="s">
        <v>84</v>
      </c>
      <c r="AM114" s="2" t="s">
        <v>86</v>
      </c>
    </row>
    <row r="115" spans="4:39" x14ac:dyDescent="0.4">
      <c r="D115" s="185"/>
      <c r="E115" s="186"/>
      <c r="F115" s="186"/>
      <c r="G115" s="281" t="str">
        <f>IF(AND($M$22="",$O$22="",$Q$22="",$S$22="",$V$22="",$Z$22=""),"","または " &amp; TEXT($M$22,"00")&amp;"時"&amp;TEXT($O$22,"00")&amp;"分～"&amp;TEXT($Q$22,"00")&amp;"時"&amp;TEXT($S$22,"00")&amp;"分の間の、" &amp; $V$22 &amp; "時間以上/週" &amp; $Z$22 &amp; "日以上")</f>
        <v>または 08時00分～17時00分の間の、5時間以上/週3日以上</v>
      </c>
      <c r="H115" s="281"/>
      <c r="I115" s="281"/>
      <c r="J115" s="281"/>
      <c r="K115" s="281"/>
      <c r="L115" s="186" t="s">
        <v>143</v>
      </c>
      <c r="M115" s="186"/>
      <c r="N115" s="186"/>
      <c r="O115" s="92" t="str">
        <f>IF(AD$115=FALSE,"",AD$114)</f>
        <v/>
      </c>
      <c r="P115" s="93" t="str">
        <f t="shared" ref="P115:S115" si="0">IF(AE$115=FALSE,"",AE$114)</f>
        <v/>
      </c>
      <c r="Q115" s="93" t="str">
        <f t="shared" si="0"/>
        <v/>
      </c>
      <c r="R115" s="93" t="str">
        <f t="shared" si="0"/>
        <v/>
      </c>
      <c r="S115" s="94" t="str">
        <f t="shared" si="0"/>
        <v/>
      </c>
      <c r="AD115" s="2" t="b">
        <v>0</v>
      </c>
      <c r="AE115" s="2" t="b">
        <v>0</v>
      </c>
      <c r="AF115" s="2" t="b">
        <v>0</v>
      </c>
      <c r="AG115" s="2" t="b">
        <v>0</v>
      </c>
      <c r="AH115" s="2" t="b">
        <v>0</v>
      </c>
      <c r="AI115" s="2" t="b">
        <v>0</v>
      </c>
      <c r="AJ115" s="2" t="b">
        <v>1</v>
      </c>
      <c r="AK115" s="2" t="b">
        <v>0</v>
      </c>
      <c r="AL115" s="2" t="b">
        <v>0</v>
      </c>
      <c r="AM115" s="2" t="b">
        <v>1</v>
      </c>
    </row>
    <row r="116" spans="4:39" x14ac:dyDescent="0.4">
      <c r="D116" s="185"/>
      <c r="E116" s="186"/>
      <c r="F116" s="186"/>
      <c r="G116" s="281"/>
      <c r="H116" s="281"/>
      <c r="I116" s="281"/>
      <c r="J116" s="281"/>
      <c r="K116" s="281"/>
      <c r="L116" s="186"/>
      <c r="M116" s="186"/>
      <c r="N116" s="186"/>
      <c r="O116" s="95" t="str">
        <f>IF(AI$115=FALSE,"",AI$114)</f>
        <v/>
      </c>
      <c r="P116" s="96" t="str">
        <f>IF(AJ$115=FALSE,"",AJ$114)</f>
        <v>日</v>
      </c>
      <c r="Q116" s="264" t="str">
        <f>IF(AK$115=FALSE,"",AK$114)</f>
        <v/>
      </c>
      <c r="R116" s="265"/>
      <c r="S116" s="266"/>
    </row>
    <row r="117" spans="4:39" x14ac:dyDescent="0.4">
      <c r="D117" s="185"/>
      <c r="E117" s="186"/>
      <c r="F117" s="186"/>
      <c r="G117" s="257" t="str">
        <f>IF($M$24="","","月" &amp; $M$24 &amp; "日／その他（" &amp; $Q$24 &amp; "）応相談")</f>
        <v/>
      </c>
      <c r="H117" s="258"/>
      <c r="I117" s="258"/>
      <c r="J117" s="258"/>
      <c r="K117" s="263"/>
      <c r="L117" s="186"/>
      <c r="M117" s="186"/>
      <c r="N117" s="186"/>
      <c r="O117" s="282" t="str">
        <f>IF($AL$115=FALSE,"",$P$36 &amp; "日/月")</f>
        <v/>
      </c>
      <c r="P117" s="282"/>
      <c r="Q117" s="282"/>
      <c r="R117" s="283" t="str">
        <f>IF(AM$115=FALSE,"",AM$114)</f>
        <v>応相談</v>
      </c>
      <c r="S117" s="284"/>
    </row>
    <row r="118" spans="4:39" ht="30" customHeight="1" thickBot="1" x14ac:dyDescent="0.45">
      <c r="D118" s="198" t="s">
        <v>145</v>
      </c>
      <c r="E118" s="195"/>
      <c r="F118" s="195"/>
      <c r="G118" s="81" t="str">
        <f>IF($M$39="","",$M$39)</f>
        <v>無</v>
      </c>
      <c r="H118" s="82" t="str">
        <f>IF($S$39="","","■平均１日：" &amp; $S$39 &amp; "時間")</f>
        <v/>
      </c>
      <c r="I118" s="83"/>
      <c r="J118" s="84"/>
      <c r="K118" s="84"/>
      <c r="L118" s="85" t="str">
        <f>IF($W$39="","","■月：" &amp; $W$39 &amp; "時間")</f>
        <v/>
      </c>
      <c r="M118" s="83"/>
      <c r="N118" s="85"/>
      <c r="O118" s="85" t="str">
        <f>IF($W$41="","","■残業の多い日：" &amp; $W$41 &amp; "時間")</f>
        <v/>
      </c>
      <c r="P118" s="83"/>
      <c r="Q118" s="86"/>
      <c r="R118" s="86"/>
      <c r="S118" s="87"/>
    </row>
    <row r="119" spans="4:39" ht="25.5" customHeight="1" thickBot="1" x14ac:dyDescent="0.5">
      <c r="D119" s="14" t="s">
        <v>146</v>
      </c>
      <c r="L119" s="14"/>
      <c r="S119" s="15"/>
    </row>
    <row r="120" spans="4:39" ht="33.75" customHeight="1" x14ac:dyDescent="0.4">
      <c r="D120" s="270" t="s">
        <v>97</v>
      </c>
      <c r="E120" s="271"/>
      <c r="F120" s="272"/>
      <c r="G120" s="267" t="str">
        <f>IF(AD$121=FALSE,"",AD$120)</f>
        <v/>
      </c>
      <c r="H120" s="268"/>
      <c r="I120" s="268" t="str">
        <f>IF(AE$121=FALSE,"",AE$120)</f>
        <v/>
      </c>
      <c r="J120" s="268"/>
      <c r="K120" s="268"/>
      <c r="L120" s="268" t="str">
        <f>IF(AF$121=FALSE,"",AF$120)</f>
        <v/>
      </c>
      <c r="M120" s="268"/>
      <c r="N120" s="268" t="str">
        <f>IF(AG$121=FALSE,"",AG$120)</f>
        <v>労災保険</v>
      </c>
      <c r="O120" s="268"/>
      <c r="P120" s="268"/>
      <c r="Q120" s="268"/>
      <c r="R120" s="268"/>
      <c r="S120" s="269"/>
      <c r="AD120" s="2" t="s">
        <v>147</v>
      </c>
      <c r="AE120" s="2" t="s">
        <v>99</v>
      </c>
      <c r="AF120" s="2" t="s">
        <v>100</v>
      </c>
      <c r="AG120" s="2" t="s">
        <v>102</v>
      </c>
    </row>
    <row r="121" spans="4:39" ht="33.75" customHeight="1" x14ac:dyDescent="0.4">
      <c r="D121" s="251" t="s">
        <v>148</v>
      </c>
      <c r="E121" s="252"/>
      <c r="F121" s="253"/>
      <c r="G121" s="273" t="str">
        <f>IF(AND($P$47="",$X$47=""),"","■給与詳細（基本給）：月給：" &amp; TEXT($P$47,"#,##0")  &amp; "　円　／時給: " &amp; TEXT($X$47,"#,##0") &amp;"　円")</f>
        <v>■給与詳細（基本給）：月給：900　円　／時給: 0　円</v>
      </c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5"/>
      <c r="AD121" s="2" t="b">
        <v>0</v>
      </c>
      <c r="AE121" s="2" t="b">
        <v>0</v>
      </c>
      <c r="AF121" s="2" t="b">
        <v>0</v>
      </c>
      <c r="AG121" s="2" t="b">
        <v>1</v>
      </c>
    </row>
    <row r="122" spans="4:39" ht="19.5" x14ac:dyDescent="0.4">
      <c r="D122" s="218" t="s">
        <v>149</v>
      </c>
      <c r="E122" s="219"/>
      <c r="F122" s="220"/>
      <c r="G122" s="276" t="str">
        <f>IF($M48="","",$M48)</f>
        <v>・通勤手当（距離計算）100円～</v>
      </c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8"/>
    </row>
    <row r="123" spans="4:39" ht="19.5" x14ac:dyDescent="0.4">
      <c r="D123" s="234"/>
      <c r="E123" s="235"/>
      <c r="F123" s="236"/>
      <c r="G123" s="88" t="str">
        <f t="shared" ref="G123:G125" si="1">IF($M49="","",$M49)</f>
        <v>・職務手当（携わる業務による）100円～</v>
      </c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97"/>
    </row>
    <row r="124" spans="4:39" ht="19.5" x14ac:dyDescent="0.4">
      <c r="D124" s="234"/>
      <c r="E124" s="235"/>
      <c r="F124" s="236"/>
      <c r="G124" s="88" t="str">
        <f t="shared" si="1"/>
        <v/>
      </c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97"/>
    </row>
    <row r="125" spans="4:39" ht="19.5" x14ac:dyDescent="0.4">
      <c r="D125" s="237"/>
      <c r="E125" s="238"/>
      <c r="F125" s="239"/>
      <c r="G125" s="90" t="str">
        <f t="shared" si="1"/>
        <v/>
      </c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8"/>
    </row>
    <row r="126" spans="4:39" ht="19.5" x14ac:dyDescent="0.4">
      <c r="D126" s="251" t="s">
        <v>150</v>
      </c>
      <c r="E126" s="252"/>
      <c r="F126" s="253"/>
      <c r="G126" s="228" t="str">
        <f>IF(AND($K$53="",$O$53="",$R$53=""),"",$K$53 &amp; " 日締切　/" &amp; $O$53 &amp;"　"&amp; $R$53 &amp; "日支払い")</f>
        <v>末 日締切　/翌月　15日支払い</v>
      </c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30"/>
    </row>
    <row r="127" spans="4:39" ht="19.5" x14ac:dyDescent="0.4">
      <c r="D127" s="218" t="s">
        <v>151</v>
      </c>
      <c r="E127" s="219"/>
      <c r="F127" s="220"/>
      <c r="G127" s="228" t="str">
        <f>IF($M$55="","","■車通勤： " &amp; $M$55)</f>
        <v>■車通勤： 可</v>
      </c>
      <c r="H127" s="229"/>
      <c r="I127" s="229"/>
      <c r="J127" s="229"/>
      <c r="K127" s="229"/>
      <c r="L127" s="229" t="str">
        <f>IF($R$55="","",IF($W$55="","","■駐車場:　"&amp;$R$55&amp;"／"&amp;$W$55&amp;"　料金 "&amp;TEXT($Z$55,"#,##0") &amp; " 円"))</f>
        <v>■駐車場:　有／無料　料金 0 円</v>
      </c>
      <c r="M127" s="229"/>
      <c r="N127" s="229"/>
      <c r="O127" s="229"/>
      <c r="P127" s="229"/>
      <c r="Q127" s="229"/>
      <c r="R127" s="229"/>
      <c r="S127" s="230"/>
    </row>
    <row r="128" spans="4:39" ht="20.25" thickBot="1" x14ac:dyDescent="0.45">
      <c r="D128" s="221"/>
      <c r="E128" s="222"/>
      <c r="F128" s="223"/>
      <c r="G128" s="224" t="str">
        <f>IF($O$57="","",IF($T$57="","■交通費の別途支給　" &amp; $O$57,"■交通費の別途支給　" &amp; $O$57 &amp;"　※上限　" &amp; TEXT($T$57,"#,##0") &amp; "円まで"))</f>
        <v>■交通費の別途支給　有　※上限　10,000円まで</v>
      </c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6"/>
    </row>
    <row r="129" spans="4:19" ht="25.5" customHeight="1" thickBot="1" x14ac:dyDescent="0.5">
      <c r="D129" s="14" t="s">
        <v>153</v>
      </c>
      <c r="L129" s="14"/>
      <c r="S129" s="15"/>
    </row>
    <row r="130" spans="4:19" ht="19.5" x14ac:dyDescent="0.4">
      <c r="D130" s="183" t="s">
        <v>154</v>
      </c>
      <c r="E130" s="184"/>
      <c r="F130" s="184"/>
      <c r="G130" s="227" t="str">
        <f>IF($M$62="","","■ロッカー：" &amp;$M$62)</f>
        <v>■ロッカー：有</v>
      </c>
      <c r="H130" s="227"/>
      <c r="I130" s="227"/>
      <c r="J130" s="227"/>
      <c r="K130" s="359" t="str">
        <f>IF($R$62="","",IF($W$62="","■制服：" &amp; $R$62,"■制服：" &amp; $R$62 &amp; "（" &amp; TEXT($W$62,"#,##0") &amp; " 円）"))</f>
        <v>■制服：有（3,000 円）</v>
      </c>
      <c r="L130" s="360"/>
      <c r="M130" s="360"/>
      <c r="N130" s="360"/>
      <c r="O130" s="360"/>
      <c r="P130" s="360"/>
      <c r="Q130" s="360"/>
      <c r="R130" s="360"/>
      <c r="S130" s="361"/>
    </row>
    <row r="131" spans="4:19" ht="19.5" x14ac:dyDescent="0.4">
      <c r="D131" s="185"/>
      <c r="E131" s="186"/>
      <c r="F131" s="186"/>
      <c r="G131" s="242" t="str">
        <f>IF($M$64="","","■食堂：" &amp;$M$64)</f>
        <v>■食堂：無</v>
      </c>
      <c r="H131" s="242"/>
      <c r="I131" s="242"/>
      <c r="J131" s="242"/>
      <c r="K131" s="242" t="str">
        <f>IF($R$64="","",IF($U$64="","■給食：" &amp; $R$64,"■給食：" &amp; $R$64 &amp; "（" &amp; TEXT($U$64,"#,##0") &amp; " 円）"))</f>
        <v>■給食：有（10,000 円）</v>
      </c>
      <c r="L131" s="242"/>
      <c r="M131" s="242"/>
      <c r="N131" s="242"/>
      <c r="O131" s="242"/>
      <c r="P131" s="242"/>
      <c r="Q131" s="242"/>
      <c r="R131" s="242"/>
      <c r="S131" s="243"/>
    </row>
    <row r="132" spans="4:19" ht="19.5" customHeight="1" x14ac:dyDescent="0.4">
      <c r="D132" s="185"/>
      <c r="E132" s="186"/>
      <c r="F132" s="186"/>
      <c r="G132" s="244" t="str">
        <f>IF($M$66="","",$M$66)</f>
        <v/>
      </c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5"/>
    </row>
    <row r="133" spans="4:19" x14ac:dyDescent="0.4">
      <c r="D133" s="185"/>
      <c r="E133" s="186"/>
      <c r="F133" s="186"/>
      <c r="G133" s="246" t="str">
        <f>IF($M$67="","",$M$67)</f>
        <v/>
      </c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7"/>
    </row>
    <row r="134" spans="4:19" ht="19.5" x14ac:dyDescent="0.4">
      <c r="D134" s="234"/>
      <c r="E134" s="235"/>
      <c r="F134" s="236"/>
      <c r="G134" s="248" t="str">
        <f>IF($N$69="","","■貸与品詳細: " &amp; $N$69)</f>
        <v>■貸与品詳細: ウインドウブレーカー・ポロシャツ・エプロン</v>
      </c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50"/>
    </row>
    <row r="135" spans="4:19" ht="19.5" x14ac:dyDescent="0.4">
      <c r="D135" s="237"/>
      <c r="E135" s="238"/>
      <c r="F135" s="239"/>
      <c r="G135" s="231" t="str">
        <f>IF($N$70="","","■各自用意する物: " &amp; $N$70)</f>
        <v>■各自用意する物: 必要に応じて着替え</v>
      </c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3"/>
    </row>
    <row r="136" spans="4:19" ht="19.5" thickBot="1" x14ac:dyDescent="0.45"/>
    <row r="137" spans="4:19" ht="156.75" customHeight="1" thickBot="1" x14ac:dyDescent="0.45">
      <c r="D137" s="210" t="s">
        <v>137</v>
      </c>
      <c r="E137" s="207"/>
      <c r="F137" s="207"/>
      <c r="G137" s="240" t="str">
        <f>IF($N$73="","",$N$73)</f>
        <v/>
      </c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1"/>
    </row>
    <row r="157" ht="33.75" customHeight="1" x14ac:dyDescent="0.4"/>
    <row r="158" ht="6.75" customHeight="1" x14ac:dyDescent="0.4"/>
    <row r="159" ht="37.5" customHeight="1" x14ac:dyDescent="0.4"/>
    <row r="160" ht="11.25" customHeight="1" x14ac:dyDescent="0.4"/>
    <row r="162" ht="11.25" customHeight="1" x14ac:dyDescent="0.4"/>
    <row r="165" ht="36" customHeight="1" x14ac:dyDescent="0.4"/>
    <row r="166" ht="36" customHeight="1" x14ac:dyDescent="0.4"/>
    <row r="167" ht="36" customHeight="1" x14ac:dyDescent="0.4"/>
    <row r="168" ht="8.25" customHeight="1" x14ac:dyDescent="0.4"/>
    <row r="169" ht="36" customHeight="1" x14ac:dyDescent="0.4"/>
    <row r="170" ht="36" customHeight="1" x14ac:dyDescent="0.4"/>
    <row r="171" ht="36" customHeight="1" x14ac:dyDescent="0.4"/>
    <row r="172" ht="8.25" customHeight="1" x14ac:dyDescent="0.4"/>
    <row r="173" ht="36" customHeight="1" x14ac:dyDescent="0.4"/>
    <row r="174" ht="8.25" customHeight="1" x14ac:dyDescent="0.4"/>
    <row r="175" ht="84" customHeight="1" x14ac:dyDescent="0.4"/>
    <row r="176" ht="15.75" customHeight="1" x14ac:dyDescent="0.4"/>
    <row r="178" ht="36" customHeight="1" x14ac:dyDescent="0.4"/>
    <row r="179" ht="20.25" customHeight="1" x14ac:dyDescent="0.4"/>
    <row r="183" ht="42.75" customHeight="1" x14ac:dyDescent="0.4"/>
    <row r="184" ht="67.5" customHeight="1" x14ac:dyDescent="0.4"/>
    <row r="185" ht="18.75" customHeight="1" x14ac:dyDescent="0.4"/>
  </sheetData>
  <protectedRanges>
    <protectedRange sqref="M66:AA67 M48:AA51 O53:P53 X47:AA47 M10:R10 M27:R27 M39:N39 M47:U47 M55 R55 W55 O57 M62 M12:R12 M64 R64 M73:AA73 Q57 M69:AA70 R62 M8:R8" name="範囲1"/>
  </protectedRanges>
  <mergeCells count="115">
    <mergeCell ref="T8:AA8"/>
    <mergeCell ref="M12:R12"/>
    <mergeCell ref="K10:L10"/>
    <mergeCell ref="M10:R10"/>
    <mergeCell ref="W22:Y22"/>
    <mergeCell ref="Q24:Y24"/>
    <mergeCell ref="W62:Y62"/>
    <mergeCell ref="K130:S130"/>
    <mergeCell ref="O53:P53"/>
    <mergeCell ref="K45:L45"/>
    <mergeCell ref="K64:L64"/>
    <mergeCell ref="M64:N64"/>
    <mergeCell ref="P64:Q64"/>
    <mergeCell ref="R64:S64"/>
    <mergeCell ref="U64:W64"/>
    <mergeCell ref="K66:L67"/>
    <mergeCell ref="M66:AA66"/>
    <mergeCell ref="M67:AA67"/>
    <mergeCell ref="K73:M73"/>
    <mergeCell ref="N73:AA73"/>
    <mergeCell ref="D53:J53"/>
    <mergeCell ref="B75:AB75"/>
    <mergeCell ref="D73:J74"/>
    <mergeCell ref="D62:J63"/>
    <mergeCell ref="K62:L62"/>
    <mergeCell ref="D55:J56"/>
    <mergeCell ref="K55:L55"/>
    <mergeCell ref="M55:N55"/>
    <mergeCell ref="P55:Q55"/>
    <mergeCell ref="M62:N62"/>
    <mergeCell ref="R55:S55"/>
    <mergeCell ref="U55:V55"/>
    <mergeCell ref="W55:X55"/>
    <mergeCell ref="Z55:AA55"/>
    <mergeCell ref="O57:Q57"/>
    <mergeCell ref="K57:N57"/>
    <mergeCell ref="T57:V57"/>
    <mergeCell ref="D69:J70"/>
    <mergeCell ref="P62:Q62"/>
    <mergeCell ref="R62:S62"/>
    <mergeCell ref="K69:M69"/>
    <mergeCell ref="K70:M70"/>
    <mergeCell ref="N69:AA69"/>
    <mergeCell ref="N70:AA70"/>
    <mergeCell ref="D8:J8"/>
    <mergeCell ref="K8:L8"/>
    <mergeCell ref="D12:J13"/>
    <mergeCell ref="K12:L12"/>
    <mergeCell ref="D26:J27"/>
    <mergeCell ref="K27:L27"/>
    <mergeCell ref="M27:R27"/>
    <mergeCell ref="D39:J40"/>
    <mergeCell ref="K39:L39"/>
    <mergeCell ref="M39:N39"/>
    <mergeCell ref="M8:R8"/>
    <mergeCell ref="D35:J36"/>
    <mergeCell ref="D45:J45"/>
    <mergeCell ref="D47:J51"/>
    <mergeCell ref="M48:AA48"/>
    <mergeCell ref="K47:O47"/>
    <mergeCell ref="P47:T47"/>
    <mergeCell ref="V47:W47"/>
    <mergeCell ref="X47:Z47"/>
    <mergeCell ref="M49:AA49"/>
    <mergeCell ref="M50:AA50"/>
    <mergeCell ref="M51:AA51"/>
    <mergeCell ref="K48:L51"/>
    <mergeCell ref="D109:F109"/>
    <mergeCell ref="G109:O109"/>
    <mergeCell ref="P109:S109"/>
    <mergeCell ref="D111:F117"/>
    <mergeCell ref="L111:N114"/>
    <mergeCell ref="L115:N117"/>
    <mergeCell ref="G115:K116"/>
    <mergeCell ref="O117:Q117"/>
    <mergeCell ref="R117:S117"/>
    <mergeCell ref="G110:S110"/>
    <mergeCell ref="G112:K112"/>
    <mergeCell ref="G113:K113"/>
    <mergeCell ref="G114:K114"/>
    <mergeCell ref="O111:S111"/>
    <mergeCell ref="O112:S112"/>
    <mergeCell ref="D126:F126"/>
    <mergeCell ref="G126:S126"/>
    <mergeCell ref="O113:S113"/>
    <mergeCell ref="O114:S114"/>
    <mergeCell ref="G111:K111"/>
    <mergeCell ref="G117:K117"/>
    <mergeCell ref="Q116:S116"/>
    <mergeCell ref="G120:H120"/>
    <mergeCell ref="I120:K120"/>
    <mergeCell ref="L120:M120"/>
    <mergeCell ref="N120:O120"/>
    <mergeCell ref="P120:S120"/>
    <mergeCell ref="D120:F120"/>
    <mergeCell ref="D118:F118"/>
    <mergeCell ref="D121:F121"/>
    <mergeCell ref="G121:S121"/>
    <mergeCell ref="G122:S122"/>
    <mergeCell ref="D122:F125"/>
    <mergeCell ref="D127:F128"/>
    <mergeCell ref="G128:S128"/>
    <mergeCell ref="G130:J130"/>
    <mergeCell ref="G127:K127"/>
    <mergeCell ref="L127:S127"/>
    <mergeCell ref="G135:S135"/>
    <mergeCell ref="D134:F135"/>
    <mergeCell ref="D137:F137"/>
    <mergeCell ref="G137:S137"/>
    <mergeCell ref="K131:S131"/>
    <mergeCell ref="G132:S132"/>
    <mergeCell ref="G133:S133"/>
    <mergeCell ref="D130:F133"/>
    <mergeCell ref="G134:S134"/>
    <mergeCell ref="G131:J131"/>
  </mergeCells>
  <phoneticPr fontId="2"/>
  <dataValidations count="9">
    <dataValidation imeMode="off" allowBlank="1" showInputMessage="1" showErrorMessage="1" sqref="AA47 P47 X47 U47" xr:uid="{67AC6A90-D1E8-4004-A3F1-578764B11ECD}"/>
    <dataValidation type="list" imeMode="fullKatakana" allowBlank="1" showInputMessage="1" showErrorMessage="1" sqref="M8:R8" xr:uid="{AB8C5510-C702-4006-8EC6-E87BD31A4F2D}">
      <formula1>"パート,その他"</formula1>
    </dataValidation>
    <dataValidation type="list" imeMode="fullKatakana" allowBlank="1" showInputMessage="1" showErrorMessage="1" sqref="M12:R12" xr:uid="{10C1F0CE-A3A3-4BEE-8AD8-453B2673565B}">
      <formula1>"曜日固定,シフト,週,日,応相談"</formula1>
    </dataValidation>
    <dataValidation type="list" imeMode="fullKatakana" allowBlank="1" showInputMessage="1" showErrorMessage="1" sqref="M10:R10 R55:S55 O57:Q57 M62:N62 R62:S62 M64:N64 R64:S64" xr:uid="{50BD1B87-4C83-4F52-858B-60E228E274EC}">
      <formula1>"有,無"</formula1>
    </dataValidation>
    <dataValidation type="list" imeMode="fullKatakana" allowBlank="1" showInputMessage="1" showErrorMessage="1" sqref="M27:R27" xr:uid="{CAA13649-BED5-4684-85A2-71F63805431F}">
      <formula1>"固定,交代（60分）,その他"</formula1>
    </dataValidation>
    <dataValidation type="list" imeMode="fullKatakana" allowBlank="1" showInputMessage="1" showErrorMessage="1" sqref="M39:N39" xr:uid="{41174CE3-3082-42EA-8C76-19767ED571E6}">
      <formula1>"無,有"</formula1>
    </dataValidation>
    <dataValidation type="list" imeMode="fullKatakana" allowBlank="1" showInputMessage="1" showErrorMessage="1" sqref="O53:P53" xr:uid="{B4F6B9AF-C0FC-4F39-B301-A866458EFB72}">
      <formula1>"当月,翌月"</formula1>
    </dataValidation>
    <dataValidation type="list" imeMode="fullKatakana" allowBlank="1" showInputMessage="1" showErrorMessage="1" sqref="M55" xr:uid="{7782798E-5113-4C16-BEB9-A8E4EEB797A0}">
      <formula1>"可,不可"</formula1>
    </dataValidation>
    <dataValidation type="list" imeMode="fullKatakana" allowBlank="1" showInputMessage="1" showErrorMessage="1" sqref="W55:X55" xr:uid="{1A34051A-CBE4-4F95-B533-AE87A50FFBCD}">
      <formula1>"無料,有料"</formula1>
    </dataValidation>
  </dataValidations>
  <printOptions horizontalCentered="1"/>
  <pageMargins left="0.51181102362204722" right="0.51181102362204722" top="0.51181102362204722" bottom="0.51181102362204722" header="0.31496062992125984" footer="0.31496062992125984"/>
  <pageSetup paperSize="9" scale="90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09" r:id="rId4" name="Check Box 25">
              <controlPr defaultSize="0" autoFill="0" autoLine="0" autoPict="0">
                <anchor moveWithCells="1">
                  <from>
                    <xdr:col>10</xdr:col>
                    <xdr:colOff>200025</xdr:colOff>
                    <xdr:row>33</xdr:row>
                    <xdr:rowOff>228600</xdr:rowOff>
                  </from>
                  <to>
                    <xdr:col>11</xdr:col>
                    <xdr:colOff>28575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5" name="Check Box 38">
              <controlPr defaultSize="0" autoFill="0" autoLine="0" autoPict="0">
                <anchor moveWithCells="1">
                  <from>
                    <xdr:col>12</xdr:col>
                    <xdr:colOff>200025</xdr:colOff>
                    <xdr:row>33</xdr:row>
                    <xdr:rowOff>228600</xdr:rowOff>
                  </from>
                  <to>
                    <xdr:col>13</xdr:col>
                    <xdr:colOff>28575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6" name="Check Box 39">
              <controlPr defaultSize="0" autoFill="0" autoLine="0" autoPict="0">
                <anchor moveWithCells="1">
                  <from>
                    <xdr:col>14</xdr:col>
                    <xdr:colOff>200025</xdr:colOff>
                    <xdr:row>33</xdr:row>
                    <xdr:rowOff>228600</xdr:rowOff>
                  </from>
                  <to>
                    <xdr:col>15</xdr:col>
                    <xdr:colOff>28575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7" name="Check Box 40">
              <controlPr defaultSize="0" autoFill="0" autoLine="0" autoPict="0">
                <anchor moveWithCells="1">
                  <from>
                    <xdr:col>16</xdr:col>
                    <xdr:colOff>200025</xdr:colOff>
                    <xdr:row>33</xdr:row>
                    <xdr:rowOff>228600</xdr:rowOff>
                  </from>
                  <to>
                    <xdr:col>17</xdr:col>
                    <xdr:colOff>28575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8" name="Check Box 41">
              <controlPr defaultSize="0" autoFill="0" autoLine="0" autoPict="0">
                <anchor moveWithCells="1">
                  <from>
                    <xdr:col>18</xdr:col>
                    <xdr:colOff>200025</xdr:colOff>
                    <xdr:row>33</xdr:row>
                    <xdr:rowOff>228600</xdr:rowOff>
                  </from>
                  <to>
                    <xdr:col>19</xdr:col>
                    <xdr:colOff>28575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9" name="Check Box 42">
              <controlPr defaultSize="0" autoFill="0" autoLine="0" autoPict="0">
                <anchor moveWithCells="1">
                  <from>
                    <xdr:col>20</xdr:col>
                    <xdr:colOff>200025</xdr:colOff>
                    <xdr:row>33</xdr:row>
                    <xdr:rowOff>228600</xdr:rowOff>
                  </from>
                  <to>
                    <xdr:col>21</xdr:col>
                    <xdr:colOff>28575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10" name="Check Box 43">
              <controlPr defaultSize="0" autoFill="0" autoLine="0" autoPict="0">
                <anchor moveWithCells="1">
                  <from>
                    <xdr:col>22</xdr:col>
                    <xdr:colOff>200025</xdr:colOff>
                    <xdr:row>33</xdr:row>
                    <xdr:rowOff>228600</xdr:rowOff>
                  </from>
                  <to>
                    <xdr:col>23</xdr:col>
                    <xdr:colOff>28575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11" name="Check Box 44">
              <controlPr defaultSize="0" autoFill="0" autoLine="0" autoPict="0">
                <anchor moveWithCells="1">
                  <from>
                    <xdr:col>10</xdr:col>
                    <xdr:colOff>200025</xdr:colOff>
                    <xdr:row>34</xdr:row>
                    <xdr:rowOff>276225</xdr:rowOff>
                  </from>
                  <to>
                    <xdr:col>11</xdr:col>
                    <xdr:colOff>28575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12" name="Check Box 45">
              <controlPr defaultSize="0" autoFill="0" autoLine="0" autoPict="0">
                <anchor moveWithCells="1">
                  <from>
                    <xdr:col>14</xdr:col>
                    <xdr:colOff>200025</xdr:colOff>
                    <xdr:row>34</xdr:row>
                    <xdr:rowOff>276225</xdr:rowOff>
                  </from>
                  <to>
                    <xdr:col>15</xdr:col>
                    <xdr:colOff>28575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13" name="Check Box 46">
              <controlPr defaultSize="0" autoFill="0" autoLine="0" autoPict="0">
                <anchor moveWithCells="1">
                  <from>
                    <xdr:col>18</xdr:col>
                    <xdr:colOff>200025</xdr:colOff>
                    <xdr:row>34</xdr:row>
                    <xdr:rowOff>276225</xdr:rowOff>
                  </from>
                  <to>
                    <xdr:col>19</xdr:col>
                    <xdr:colOff>28575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14" name="Check Box 49">
              <controlPr defaultSize="0" autoFill="0" autoLine="0" autoPict="0">
                <anchor moveWithCells="1">
                  <from>
                    <xdr:col>12</xdr:col>
                    <xdr:colOff>200025</xdr:colOff>
                    <xdr:row>43</xdr:row>
                    <xdr:rowOff>228600</xdr:rowOff>
                  </from>
                  <to>
                    <xdr:col>13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15" name="Check Box 50">
              <controlPr defaultSize="0" autoFill="0" autoLine="0" autoPict="0">
                <anchor moveWithCells="1">
                  <from>
                    <xdr:col>15</xdr:col>
                    <xdr:colOff>200025</xdr:colOff>
                    <xdr:row>43</xdr:row>
                    <xdr:rowOff>228600</xdr:rowOff>
                  </from>
                  <to>
                    <xdr:col>16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16" name="Check Box 51">
              <controlPr defaultSize="0" autoFill="0" autoLine="0" autoPict="0">
                <anchor moveWithCells="1">
                  <from>
                    <xdr:col>19</xdr:col>
                    <xdr:colOff>200025</xdr:colOff>
                    <xdr:row>43</xdr:row>
                    <xdr:rowOff>228600</xdr:rowOff>
                  </from>
                  <to>
                    <xdr:col>20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17" name="Check Box 52">
              <controlPr defaultSize="0" autoFill="0" autoLine="0" autoPict="0">
                <anchor moveWithCells="1">
                  <from>
                    <xdr:col>22</xdr:col>
                    <xdr:colOff>200025</xdr:colOff>
                    <xdr:row>43</xdr:row>
                    <xdr:rowOff>228600</xdr:rowOff>
                  </from>
                  <to>
                    <xdr:col>23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求人票入力フォーム</vt:lpstr>
      <vt:lpstr>直接雇用時の雇用条件</vt:lpstr>
      <vt:lpstr>求人票入力フォーム!Print_Area</vt:lpstr>
      <vt:lpstr>直接雇用時の雇用条件!Print_Area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PC0002-1909</dc:creator>
  <cp:lastModifiedBy>PC0201-2007</cp:lastModifiedBy>
  <cp:lastPrinted>2021-05-25T04:24:52Z</cp:lastPrinted>
  <dcterms:created xsi:type="dcterms:W3CDTF">2020-03-27T10:13:49Z</dcterms:created>
  <dcterms:modified xsi:type="dcterms:W3CDTF">2021-06-15T01:02:02Z</dcterms:modified>
</cp:coreProperties>
</file>